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0" windowWidth="12645" windowHeight="11700"/>
  </bookViews>
  <sheets>
    <sheet name="Introduction" sheetId="9" r:id="rId1"/>
    <sheet name="General" sheetId="2" r:id="rId2"/>
    <sheet name="Cost Coding" sheetId="10" r:id="rId3"/>
    <sheet name="Objective 1-1" sheetId="5" r:id="rId4"/>
    <sheet name="Objective 1-2" sheetId="4" r:id="rId5"/>
    <sheet name="Objective 2" sheetId="7" r:id="rId6"/>
    <sheet name="Objective 3" sheetId="6" r:id="rId7"/>
    <sheet name="clinical training and cost " sheetId="11" r:id="rId8"/>
    <sheet name="Clinical constraints" sheetId="12" r:id="rId9"/>
    <sheet name="Sheet1" sheetId="13" r:id="rId10"/>
  </sheets>
  <externalReferences>
    <externalReference r:id="rId11"/>
    <externalReference r:id="rId12"/>
  </externalReferences>
  <definedNames>
    <definedName name="Departments">OFFSET([1]Lists!$A$2,0,0,COUNTA([1]Lists!$A:$A)-1,1)</definedName>
    <definedName name="EC">[1]Lists!$C$2:$C$9</definedName>
    <definedName name="OtherPrograms">OFFSET([1]Lists!$K$2,0,0,COUNTA([1]Lists!$K:$K)-1,1)</definedName>
    <definedName name="_xlnm.Print_Area" localSheetId="3">'Objective 1-1'!$A$1:$AG$275</definedName>
    <definedName name="_xlnm.Print_Area" localSheetId="4">'Objective 1-2'!$A$1:$Q$238</definedName>
    <definedName name="Typeofcost">[2]Lists!$I$2:$I$5</definedName>
  </definedNames>
  <calcPr calcId="145621"/>
</workbook>
</file>

<file path=xl/calcChain.xml><?xml version="1.0" encoding="utf-8"?>
<calcChain xmlns="http://schemas.openxmlformats.org/spreadsheetml/2006/main">
  <c r="L6" i="7" l="1"/>
  <c r="A1" i="7" l="1"/>
  <c r="M44" i="4"/>
  <c r="L44" i="4"/>
  <c r="I44" i="4"/>
  <c r="H44" i="4"/>
  <c r="B37" i="4"/>
  <c r="A76" i="5"/>
  <c r="A125" i="5"/>
  <c r="G29" i="5"/>
  <c r="A27" i="5"/>
  <c r="B19" i="5"/>
  <c r="B18" i="5"/>
  <c r="B17" i="5"/>
  <c r="B12" i="5"/>
  <c r="B9" i="5"/>
  <c r="B52" i="2"/>
  <c r="B46" i="2"/>
  <c r="B39" i="2"/>
  <c r="B14" i="2"/>
  <c r="B15" i="9"/>
  <c r="B22" i="4" l="1"/>
  <c r="A139" i="5"/>
  <c r="B22" i="5"/>
  <c r="B20" i="5"/>
  <c r="B133" i="2"/>
  <c r="E119" i="2"/>
  <c r="D119" i="2" l="1"/>
  <c r="B118" i="2"/>
  <c r="A117" i="2"/>
  <c r="A94" i="2"/>
  <c r="A65" i="2"/>
  <c r="B35" i="2"/>
  <c r="B34" i="2"/>
  <c r="B32" i="2"/>
  <c r="B30" i="2"/>
  <c r="B24" i="2"/>
  <c r="B17" i="2"/>
  <c r="B12" i="2"/>
  <c r="C95" i="2" l="1"/>
  <c r="M8" i="7" l="1"/>
  <c r="M25" i="7" l="1"/>
  <c r="M16" i="7" l="1"/>
  <c r="M20" i="7"/>
  <c r="M39" i="7"/>
  <c r="M24" i="7"/>
  <c r="C67" i="2" l="1"/>
  <c r="E67" i="2"/>
  <c r="G67" i="2"/>
  <c r="I67" i="2"/>
  <c r="K67" i="2"/>
  <c r="E95" i="2"/>
  <c r="B28" i="4" l="1"/>
  <c r="B24" i="5" l="1"/>
  <c r="M9" i="7" l="1"/>
  <c r="M10" i="7"/>
  <c r="M38" i="7"/>
  <c r="M33" i="7"/>
  <c r="M28" i="7"/>
  <c r="M15" i="7"/>
  <c r="M19" i="7"/>
  <c r="M23" i="7"/>
  <c r="M11" i="7"/>
  <c r="M12" i="7"/>
  <c r="M29" i="7"/>
  <c r="M30" i="7"/>
  <c r="M31" i="7"/>
  <c r="M32" i="7"/>
  <c r="M34" i="7"/>
  <c r="M35" i="7"/>
  <c r="M36" i="7"/>
  <c r="M37"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7" i="7"/>
  <c r="F9" i="5" l="1"/>
  <c r="B38" i="2"/>
  <c r="H8" i="6" l="1"/>
  <c r="H9" i="6"/>
  <c r="H10" i="6"/>
  <c r="H11" i="6"/>
  <c r="H12" i="6"/>
  <c r="H13" i="6"/>
  <c r="H14" i="6"/>
  <c r="H15" i="6"/>
  <c r="H7" i="6"/>
  <c r="V144" i="5" l="1"/>
  <c r="AI74" i="5"/>
  <c r="AI73" i="5"/>
  <c r="AI72" i="5"/>
  <c r="AI71" i="5"/>
  <c r="AI70" i="5"/>
  <c r="AI69" i="5"/>
  <c r="AI68" i="5"/>
  <c r="AI67" i="5"/>
  <c r="AI66" i="5"/>
  <c r="AI65" i="5"/>
  <c r="AI64" i="5"/>
  <c r="AI63" i="5"/>
  <c r="AI62" i="5"/>
  <c r="AI61" i="5"/>
  <c r="AI60" i="5"/>
  <c r="AI59" i="5"/>
  <c r="AI58" i="5"/>
  <c r="AI57" i="5"/>
  <c r="AI56" i="5"/>
  <c r="AI55" i="5"/>
  <c r="AI54" i="5"/>
  <c r="AI53" i="5"/>
  <c r="AI52" i="5"/>
  <c r="AI51" i="5"/>
  <c r="AI50" i="5"/>
  <c r="AI49" i="5"/>
  <c r="AI48" i="5"/>
  <c r="AI47" i="5"/>
  <c r="AI46" i="5"/>
  <c r="AI45" i="5"/>
  <c r="AI44" i="5"/>
  <c r="AI43" i="5"/>
  <c r="AI42" i="5"/>
  <c r="AI41" i="5"/>
  <c r="AI40" i="5"/>
  <c r="AI39" i="5"/>
  <c r="AI38" i="5"/>
  <c r="AI37" i="5"/>
  <c r="AI36" i="5"/>
  <c r="AI35" i="5"/>
  <c r="AI34" i="5"/>
  <c r="AI33" i="5"/>
  <c r="AI32" i="5"/>
  <c r="AI31" i="5"/>
  <c r="AB74" i="5"/>
  <c r="AB73" i="5"/>
  <c r="AB72" i="5"/>
  <c r="AB71" i="5"/>
  <c r="AB70" i="5"/>
  <c r="AB69" i="5"/>
  <c r="AB68" i="5"/>
  <c r="AB67" i="5"/>
  <c r="AB66" i="5"/>
  <c r="AB65" i="5"/>
  <c r="AB64" i="5"/>
  <c r="AB63" i="5"/>
  <c r="AB62" i="5"/>
  <c r="AB61" i="5"/>
  <c r="AB60" i="5"/>
  <c r="AB59" i="5"/>
  <c r="AB58" i="5"/>
  <c r="AB57" i="5"/>
  <c r="AB56" i="5"/>
  <c r="AB55" i="5"/>
  <c r="AB54" i="5"/>
  <c r="AB53" i="5"/>
  <c r="AB52" i="5"/>
  <c r="AB51" i="5"/>
  <c r="AB50" i="5"/>
  <c r="AB49" i="5"/>
  <c r="AB48" i="5"/>
  <c r="AB47" i="5"/>
  <c r="AB46" i="5"/>
  <c r="AB45" i="5"/>
  <c r="AB44" i="5"/>
  <c r="AB43" i="5"/>
  <c r="AB42" i="5"/>
  <c r="AB41" i="5"/>
  <c r="AB40" i="5"/>
  <c r="AB39" i="5"/>
  <c r="AB38" i="5"/>
  <c r="AB37" i="5"/>
  <c r="AB36" i="5"/>
  <c r="AB35" i="5"/>
  <c r="AB34" i="5"/>
  <c r="AB33" i="5"/>
  <c r="AB32" i="5"/>
  <c r="AB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R31" i="5"/>
  <c r="Q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K31" i="5"/>
  <c r="J31" i="5"/>
  <c r="F114" i="2"/>
  <c r="E114" i="2"/>
  <c r="D114" i="2"/>
  <c r="C114" i="2"/>
  <c r="A120" i="2"/>
  <c r="A121" i="2" s="1"/>
  <c r="A122" i="2" s="1"/>
  <c r="A123" i="2" s="1"/>
  <c r="A124" i="2" s="1"/>
  <c r="A125" i="2" s="1"/>
  <c r="A126" i="2" s="1"/>
  <c r="A127" i="2" s="1"/>
  <c r="A128" i="2" s="1"/>
  <c r="A129" i="2" s="1"/>
  <c r="N31" i="5" l="1"/>
  <c r="U31" i="5"/>
  <c r="B45" i="2"/>
  <c r="C119" i="2"/>
  <c r="AJ32" i="5" l="1"/>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31" i="5"/>
  <c r="F17" i="6"/>
  <c r="F37" i="6"/>
</calcChain>
</file>

<file path=xl/comments1.xml><?xml version="1.0" encoding="utf-8"?>
<comments xmlns="http://schemas.openxmlformats.org/spreadsheetml/2006/main">
  <authors>
    <author>Author</author>
  </authors>
  <commentList>
    <comment ref="B82" authorId="0">
      <text>
        <r>
          <rPr>
            <sz val="9"/>
            <color indexed="81"/>
            <rFont val="Tahoma"/>
            <charset val="1"/>
          </rPr>
          <t xml:space="preserve">Add as many types of faculty as exist in the department 
</t>
        </r>
      </text>
    </comment>
    <comment ref="F82" authorId="0">
      <text>
        <r>
          <rPr>
            <sz val="9"/>
            <color indexed="81"/>
            <rFont val="Tahoma"/>
            <charset val="1"/>
          </rPr>
          <t xml:space="preserve">
Fill in if any other payment </t>
        </r>
      </text>
    </comment>
    <comment ref="G82" authorId="0">
      <text>
        <r>
          <rPr>
            <b/>
            <sz val="9"/>
            <color indexed="81"/>
            <rFont val="Tahoma"/>
            <charset val="1"/>
          </rPr>
          <t>Author:</t>
        </r>
        <r>
          <rPr>
            <sz val="9"/>
            <color indexed="81"/>
            <rFont val="Tahoma"/>
            <charset val="1"/>
          </rPr>
          <t xml:space="preserve">
fill in if any other payment </t>
        </r>
      </text>
    </comment>
    <comment ref="K82" authorId="0">
      <text>
        <r>
          <rPr>
            <b/>
            <sz val="9"/>
            <color indexed="81"/>
            <rFont val="Tahoma"/>
            <charset val="1"/>
          </rPr>
          <t>Author:</t>
        </r>
        <r>
          <rPr>
            <sz val="9"/>
            <color indexed="81"/>
            <rFont val="Tahoma"/>
            <charset val="1"/>
          </rPr>
          <t xml:space="preserve">
fill in if any other payment </t>
        </r>
      </text>
    </comment>
    <comment ref="L82" authorId="0">
      <text>
        <r>
          <rPr>
            <b/>
            <sz val="9"/>
            <color indexed="81"/>
            <rFont val="Tahoma"/>
            <charset val="1"/>
          </rPr>
          <t>Author:</t>
        </r>
        <r>
          <rPr>
            <sz val="9"/>
            <color indexed="81"/>
            <rFont val="Tahoma"/>
            <charset val="1"/>
          </rPr>
          <t xml:space="preserve">
fill in if any other payment </t>
        </r>
      </text>
    </comment>
    <comment ref="E120" authorId="0">
      <text>
        <r>
          <rPr>
            <b/>
            <sz val="9"/>
            <color indexed="81"/>
            <rFont val="Tahoma"/>
            <family val="2"/>
          </rPr>
          <t>Author:</t>
        </r>
        <r>
          <rPr>
            <sz val="9"/>
            <color indexed="81"/>
            <rFont val="Tahoma"/>
            <family val="2"/>
          </rPr>
          <t xml:space="preserve">
For example, 10% of the university student body is enrolled in the health sciences school, so roughly 10% of the Registrar's services are used by the health sciences school.</t>
        </r>
      </text>
    </comment>
  </commentList>
</comments>
</file>

<file path=xl/comments2.xml><?xml version="1.0" encoding="utf-8"?>
<comments xmlns="http://schemas.openxmlformats.org/spreadsheetml/2006/main">
  <authors>
    <author>Author</author>
  </authors>
  <commentList>
    <comment ref="C29" authorId="0">
      <text>
        <r>
          <rPr>
            <sz val="9"/>
            <color indexed="81"/>
            <rFont val="Tahoma"/>
            <family val="2"/>
          </rPr>
          <t xml:space="preserve">
For clinical training course put a note on the comments space about the number of weeks of practicum needed and the type of health facility where the training needs to e done (hospital/health center/community..) </t>
        </r>
      </text>
    </comment>
    <comment ref="E29" authorId="0">
      <text>
        <r>
          <rPr>
            <b/>
            <sz val="9"/>
            <color indexed="81"/>
            <rFont val="Tahoma"/>
            <family val="2"/>
          </rPr>
          <t>Author:</t>
        </r>
        <r>
          <rPr>
            <sz val="9"/>
            <color indexed="81"/>
            <rFont val="Tahoma"/>
            <family val="2"/>
          </rPr>
          <t xml:space="preserve">
The type of credit hours reported here should reflect time spent in lecture/class.  They should not reflect the suggested time requirements that students should spend outside of lecture/class, i.e. homework and lab assignments, study time.</t>
        </r>
      </text>
    </comment>
    <comment ref="A78" authorId="0">
      <text>
        <r>
          <rPr>
            <sz val="9"/>
            <color indexed="81"/>
            <rFont val="Tahoma"/>
            <family val="2"/>
          </rPr>
          <t xml:space="preserve">
List all the faculty that teach courses for the drgree being costed.Do not put names. Numberthe faculty from 1 to N whithout any particular order </t>
        </r>
      </text>
    </comment>
    <comment ref="D78" authorId="0">
      <text>
        <r>
          <rPr>
            <sz val="9"/>
            <color indexed="81"/>
            <rFont val="Tahoma"/>
            <family val="2"/>
          </rPr>
          <t xml:space="preserve">
To which department inside the college/University  does the faculty belongs to</t>
        </r>
      </text>
    </comment>
    <comment ref="E78" authorId="0">
      <text>
        <r>
          <rPr>
            <sz val="9"/>
            <color indexed="81"/>
            <rFont val="Tahoma"/>
            <family val="2"/>
          </rPr>
          <t xml:space="preserve">
this should reflect the total time that this particular faculty spend teaching all students in the school/university for the year of our study, if any.</t>
        </r>
      </text>
    </comment>
    <comment ref="F78" authorId="0">
      <text>
        <r>
          <rPr>
            <sz val="9"/>
            <color indexed="81"/>
            <rFont val="Tahoma"/>
            <family val="2"/>
          </rPr>
          <t xml:space="preserve">
this should reflect the time that this particular faculty spend in lab demonstrations for all students in the school/university for the study year, if any.</t>
        </r>
      </text>
    </comment>
    <comment ref="G78" authorId="0">
      <text>
        <r>
          <rPr>
            <sz val="9"/>
            <color indexed="81"/>
            <rFont val="Tahoma"/>
            <family val="2"/>
          </rPr>
          <t>this should reflect the amount of time this particular faculty spend advising students in clinical paraticum for the study year, if any.</t>
        </r>
      </text>
    </comment>
    <comment ref="H78" authorId="0">
      <text>
        <r>
          <rPr>
            <sz val="9"/>
            <color indexed="81"/>
            <rFont val="Tahoma"/>
            <family val="2"/>
          </rPr>
          <t xml:space="preserve">
this should reflect the time that this particular faculty spend teaching stuents for our  department of interest, if any.</t>
        </r>
      </text>
    </comment>
    <comment ref="I78" authorId="0">
      <text>
        <r>
          <rPr>
            <sz val="9"/>
            <color indexed="81"/>
            <rFont val="Tahoma"/>
            <family val="2"/>
          </rPr>
          <t xml:space="preserve">
this should reflect the time that this particular faculty spend in lab demonstrations for our  department of interest, if any.</t>
        </r>
      </text>
    </comment>
    <comment ref="J78" authorId="0">
      <text>
        <r>
          <rPr>
            <sz val="9"/>
            <color indexed="81"/>
            <rFont val="Tahoma"/>
            <family val="2"/>
          </rPr>
          <t>this should reflect the amount of time that particular faculty spend advising students in clinical paraticum for our department of interest, if any.</t>
        </r>
      </text>
    </comment>
    <comment ref="K78" authorId="0">
      <text>
        <r>
          <rPr>
            <sz val="9"/>
            <color indexed="81"/>
            <rFont val="Tahoma"/>
            <family val="2"/>
          </rPr>
          <t xml:space="preserve">
this should reflect the time that this particular faculty spend teaching stuents for our  degree of interest (among the degrees offered in our department of interest), if any.</t>
        </r>
      </text>
    </comment>
    <comment ref="L78" authorId="0">
      <text>
        <r>
          <rPr>
            <sz val="9"/>
            <color indexed="81"/>
            <rFont val="Tahoma"/>
            <family val="2"/>
          </rPr>
          <t xml:space="preserve">
this should reflect the time that this particular faculty spend in lab demonstrations for our  degree of interest (among the degrees offered in our department of interest), if any.</t>
        </r>
      </text>
    </comment>
    <comment ref="M78" authorId="0">
      <text>
        <r>
          <rPr>
            <sz val="9"/>
            <color indexed="81"/>
            <rFont val="Tahoma"/>
            <family val="2"/>
          </rPr>
          <t>this should reflect the amount of time that particular faculty spend advising students in clinical paraticum for our degree of interest(among the degrees offered in our department of interest), if any.</t>
        </r>
      </text>
    </comment>
    <comment ref="A80" authorId="0">
      <text>
        <r>
          <rPr>
            <sz val="9"/>
            <color indexed="81"/>
            <rFont val="Tahoma"/>
            <family val="2"/>
          </rPr>
          <t xml:space="preserve">
For example this full time faculty is a midwife professional teaching mostly in the midwifery department, not advising students at clinical practicum and spending most of his teaching time with students in the "degree being costed" (the department might be offering other degrees that we are not interested in costing)  </t>
        </r>
      </text>
    </comment>
    <comment ref="A144" authorId="0">
      <text>
        <r>
          <rPr>
            <b/>
            <sz val="9"/>
            <color indexed="81"/>
            <rFont val="Tahoma"/>
            <charset val="1"/>
          </rPr>
          <t>Author:</t>
        </r>
        <r>
          <rPr>
            <sz val="9"/>
            <color indexed="81"/>
            <rFont val="Tahoma"/>
            <charset val="1"/>
          </rPr>
          <t xml:space="preserve">
This is an example </t>
        </r>
      </text>
    </comment>
  </commentList>
</comments>
</file>

<file path=xl/comments3.xml><?xml version="1.0" encoding="utf-8"?>
<comments xmlns="http://schemas.openxmlformats.org/spreadsheetml/2006/main">
  <authors>
    <author>Author</author>
  </authors>
  <commentList>
    <comment ref="B43" authorId="0">
      <text>
        <r>
          <rPr>
            <b/>
            <sz val="9"/>
            <color indexed="81"/>
            <rFont val="Tahoma"/>
            <family val="2"/>
          </rPr>
          <t>Author:</t>
        </r>
        <r>
          <rPr>
            <sz val="9"/>
            <color indexed="81"/>
            <rFont val="Tahoma"/>
            <family val="2"/>
          </rPr>
          <t xml:space="preserve">
These cost items should include cost components like faculty salaries (broken down at least by department and faculty position), management costs, materials and equipment, student support costs, etc. </t>
        </r>
      </text>
    </comment>
    <comment ref="D43" authorId="0">
      <text>
        <r>
          <rPr>
            <b/>
            <sz val="9"/>
            <color indexed="81"/>
            <rFont val="Tahoma"/>
            <family val="2"/>
          </rPr>
          <t>Author:</t>
        </r>
        <r>
          <rPr>
            <sz val="9"/>
            <color indexed="81"/>
            <rFont val="Tahoma"/>
            <family val="2"/>
          </rPr>
          <t xml:space="preserve">
If purchasing item increases with number of students then it is 'variable', if not, it is 'fixed'</t>
        </r>
      </text>
    </comment>
    <comment ref="E43" authorId="0">
      <text>
        <r>
          <rPr>
            <b/>
            <sz val="9"/>
            <color indexed="81"/>
            <rFont val="Tahoma"/>
            <family val="2"/>
          </rPr>
          <t>Author:</t>
        </r>
        <r>
          <rPr>
            <sz val="9"/>
            <color indexed="81"/>
            <rFont val="Tahoma"/>
            <family val="2"/>
          </rPr>
          <t xml:space="preserve">
If the item's useful life will last more than one year, mark 'C'
</t>
        </r>
      </text>
    </comment>
    <comment ref="F43" authorId="0">
      <text>
        <r>
          <rPr>
            <b/>
            <sz val="9"/>
            <color indexed="81"/>
            <rFont val="Tahoma"/>
            <family val="2"/>
          </rPr>
          <t>Author:</t>
        </r>
        <r>
          <rPr>
            <sz val="9"/>
            <color indexed="81"/>
            <rFont val="Tahoma"/>
            <family val="2"/>
          </rPr>
          <t xml:space="preserve">
Refer to finalized cost codes/categories that were completed with the costing specialist. </t>
        </r>
      </text>
    </comment>
    <comment ref="K44" authorId="0">
      <text>
        <r>
          <rPr>
            <b/>
            <sz val="9"/>
            <color indexed="81"/>
            <rFont val="Tahoma"/>
            <family val="2"/>
          </rPr>
          <t>Author:</t>
        </r>
        <r>
          <rPr>
            <sz val="9"/>
            <color indexed="81"/>
            <rFont val="Tahoma"/>
            <family val="2"/>
          </rPr>
          <t xml:space="preserve">
Please obtain ID number assigned to departments in sections D and E of the sheet named 'General'</t>
        </r>
      </text>
    </comment>
    <comment ref="B45" authorId="0">
      <text>
        <r>
          <rPr>
            <b/>
            <sz val="9"/>
            <color indexed="81"/>
            <rFont val="Tahoma"/>
            <charset val="1"/>
          </rPr>
          <t>Author:</t>
        </r>
        <r>
          <rPr>
            <sz val="9"/>
            <color indexed="81"/>
            <rFont val="Tahoma"/>
            <charset val="1"/>
          </rPr>
          <t xml:space="preserve">
This is an example </t>
        </r>
      </text>
    </comment>
  </commentList>
</comments>
</file>

<file path=xl/comments4.xml><?xml version="1.0" encoding="utf-8"?>
<comments xmlns="http://schemas.openxmlformats.org/spreadsheetml/2006/main">
  <authors>
    <author>Author</author>
  </authors>
  <commentList>
    <comment ref="A6" authorId="0">
      <text>
        <r>
          <rPr>
            <b/>
            <sz val="9"/>
            <color indexed="81"/>
            <rFont val="Tahoma"/>
            <charset val="1"/>
          </rPr>
          <t>Author:</t>
        </r>
        <r>
          <rPr>
            <sz val="9"/>
            <color indexed="81"/>
            <rFont val="Tahoma"/>
            <charset val="1"/>
          </rPr>
          <t xml:space="preserve">
This is an example </t>
        </r>
      </text>
    </comment>
    <comment ref="G6" authorId="0">
      <text>
        <r>
          <rPr>
            <b/>
            <sz val="9"/>
            <color indexed="81"/>
            <rFont val="Tahoma"/>
            <family val="2"/>
          </rPr>
          <t>Author:</t>
        </r>
        <r>
          <rPr>
            <sz val="9"/>
            <color indexed="81"/>
            <rFont val="Tahoma"/>
            <family val="2"/>
          </rPr>
          <t xml:space="preserve">
The ideal/standard seating capacity or capacity for use is the maximum number of students that should occupy a teaching slot without compromising quality of instruction. This ideal/standard can be drawn from existing standards, if available, on student-to-faculty ratios for various modes of instruction.</t>
        </r>
      </text>
    </comment>
    <comment ref="A7" authorId="0">
      <text>
        <r>
          <rPr>
            <b/>
            <sz val="9"/>
            <color indexed="81"/>
            <rFont val="Tahoma"/>
            <family val="2"/>
          </rPr>
          <t>Author:</t>
        </r>
        <r>
          <rPr>
            <sz val="9"/>
            <color indexed="81"/>
            <rFont val="Tahoma"/>
            <family val="2"/>
          </rPr>
          <t xml:space="preserve">
Note: If there are multiple types of a fixed asset with different specialties used for teaching, then it should be noted as in the first 3 examples.</t>
        </r>
      </text>
    </comment>
  </commentList>
</comments>
</file>

<file path=xl/comments5.xml><?xml version="1.0" encoding="utf-8"?>
<comments xmlns="http://schemas.openxmlformats.org/spreadsheetml/2006/main">
  <authors>
    <author>Author</author>
  </authors>
  <commentList>
    <comment ref="A5" authorId="0">
      <text>
        <r>
          <rPr>
            <b/>
            <sz val="9"/>
            <color indexed="81"/>
            <rFont val="Tahoma"/>
            <charset val="1"/>
          </rPr>
          <t>Author:</t>
        </r>
        <r>
          <rPr>
            <sz val="9"/>
            <color indexed="81"/>
            <rFont val="Tahoma"/>
            <charset val="1"/>
          </rPr>
          <t xml:space="preserve">
This is an example </t>
        </r>
      </text>
    </comment>
  </commentList>
</comments>
</file>

<file path=xl/comments6.xml><?xml version="1.0" encoding="utf-8"?>
<comments xmlns="http://schemas.openxmlformats.org/spreadsheetml/2006/main">
  <authors>
    <author>Author</author>
  </authors>
  <commentList>
    <comment ref="F87" authorId="0">
      <text>
        <r>
          <rPr>
            <b/>
            <sz val="9"/>
            <color indexed="81"/>
            <rFont val="Tahoma"/>
            <family val="2"/>
          </rPr>
          <t>Author:</t>
        </r>
        <r>
          <rPr>
            <sz val="9"/>
            <color indexed="81"/>
            <rFont val="Tahoma"/>
            <family val="2"/>
          </rPr>
          <t xml:space="preserve">
zero minutes can be an answer if  no additionnal time </t>
        </r>
      </text>
    </comment>
  </commentList>
</comments>
</file>

<file path=xl/comments7.xml><?xml version="1.0" encoding="utf-8"?>
<comments xmlns="http://schemas.openxmlformats.org/spreadsheetml/2006/main">
  <authors>
    <author>Author</author>
  </authors>
  <commentList>
    <comment ref="C6" authorId="0">
      <text>
        <r>
          <rPr>
            <sz val="9"/>
            <color indexed="81"/>
            <rFont val="Tahoma"/>
            <family val="2"/>
          </rPr>
          <t>number of students on average per clinical staff involved in supervising students during practicum</t>
        </r>
      </text>
    </comment>
    <comment ref="C7" authorId="0">
      <text>
        <r>
          <rPr>
            <sz val="9"/>
            <color indexed="81"/>
            <rFont val="Tahoma"/>
            <family val="2"/>
          </rPr>
          <t xml:space="preserve">For the year of the study how many students were sent to the different clinical practicum sites 
</t>
        </r>
      </text>
    </comment>
    <comment ref="C13" authorId="0">
      <text>
        <r>
          <rPr>
            <sz val="9"/>
            <color indexed="81"/>
            <rFont val="Tahoma"/>
            <family val="2"/>
          </rPr>
          <t xml:space="preserve">
corresponding cost of the time health facility staff spend teaching students outside of normal patient interaction </t>
        </r>
      </text>
    </comment>
    <comment ref="C14" authorId="0">
      <text>
        <r>
          <rPr>
            <sz val="9"/>
            <color indexed="81"/>
            <rFont val="Tahoma"/>
            <family val="2"/>
          </rPr>
          <t xml:space="preserve">
total value of additionnal consummables usedbecause of student practicum  </t>
        </r>
      </text>
    </comment>
    <comment ref="C15" authorId="0">
      <text>
        <r>
          <rPr>
            <sz val="9"/>
            <color indexed="81"/>
            <rFont val="Tahoma"/>
            <family val="2"/>
          </rPr>
          <t xml:space="preserve">
Depreciation value of infrastructure and equipment dedicated to student practicum </t>
        </r>
      </text>
    </comment>
    <comment ref="C16" authorId="0">
      <text>
        <r>
          <rPr>
            <sz val="9"/>
            <color indexed="81"/>
            <rFont val="Tahoma"/>
            <family val="2"/>
          </rPr>
          <t xml:space="preserve">
In some cases students (or the school) might be paying to do their clinical practicum in that particular health facility</t>
        </r>
      </text>
    </comment>
    <comment ref="C17" authorId="0">
      <text>
        <r>
          <rPr>
            <sz val="9"/>
            <color indexed="81"/>
            <rFont val="Tahoma"/>
            <family val="2"/>
          </rPr>
          <t xml:space="preserve">
If the school has more than 1 campus we are interested in the campusthat host the program being costed </t>
        </r>
      </text>
    </comment>
    <comment ref="C20" authorId="0">
      <text>
        <r>
          <rPr>
            <sz val="9"/>
            <color indexed="81"/>
            <rFont val="Tahoma"/>
            <family val="2"/>
          </rPr>
          <t>number of students on average per clinical staff involved in supervising students during practicum</t>
        </r>
      </text>
    </comment>
    <comment ref="C27" authorId="0">
      <text>
        <r>
          <rPr>
            <sz val="9"/>
            <color indexed="81"/>
            <rFont val="Tahoma"/>
            <family val="2"/>
          </rPr>
          <t xml:space="preserve">
corresponding cost of the time health facility staff spend teaching students outside of normal patient interaction </t>
        </r>
      </text>
    </comment>
    <comment ref="C28" authorId="0">
      <text>
        <r>
          <rPr>
            <sz val="9"/>
            <color indexed="81"/>
            <rFont val="Tahoma"/>
            <family val="2"/>
          </rPr>
          <t xml:space="preserve">
total value of additionnal consummables usedbecause of student practicum  </t>
        </r>
      </text>
    </comment>
    <comment ref="C29" authorId="0">
      <text>
        <r>
          <rPr>
            <sz val="9"/>
            <color indexed="81"/>
            <rFont val="Tahoma"/>
            <family val="2"/>
          </rPr>
          <t xml:space="preserve">
Depreciation value of infrastructure and equipment dedicated to student practicum </t>
        </r>
      </text>
    </comment>
    <comment ref="C30" authorId="0">
      <text>
        <r>
          <rPr>
            <sz val="9"/>
            <color indexed="81"/>
            <rFont val="Tahoma"/>
            <family val="2"/>
          </rPr>
          <t xml:space="preserve">
In some cases students (or the school) might be paying to do their clinical practicum in that particular health facility</t>
        </r>
      </text>
    </comment>
    <comment ref="C31" authorId="0">
      <text>
        <r>
          <rPr>
            <sz val="9"/>
            <color indexed="81"/>
            <rFont val="Tahoma"/>
            <family val="2"/>
          </rPr>
          <t xml:space="preserve">
If the school has more than 1 campus we are interested in the campusthat host the program being costed </t>
        </r>
      </text>
    </comment>
    <comment ref="C32" authorId="0">
      <text>
        <r>
          <rPr>
            <sz val="9"/>
            <color indexed="81"/>
            <rFont val="Tahoma"/>
            <family val="2"/>
          </rPr>
          <t xml:space="preserve">
If costing a degree from a department other than the nursing or midwifery departmenets.</t>
        </r>
      </text>
    </comment>
    <comment ref="C34" authorId="0">
      <text>
        <r>
          <rPr>
            <sz val="9"/>
            <color indexed="81"/>
            <rFont val="Tahoma"/>
            <family val="2"/>
          </rPr>
          <t>number of students on average per clinical staff involved in supervising students during practicum</t>
        </r>
      </text>
    </comment>
    <comment ref="C41" authorId="0">
      <text>
        <r>
          <rPr>
            <sz val="9"/>
            <color indexed="81"/>
            <rFont val="Tahoma"/>
            <family val="2"/>
          </rPr>
          <t xml:space="preserve">
corresponding cost of the time health facility staff spend teaching students outside of normal patient interaction </t>
        </r>
      </text>
    </comment>
    <comment ref="C42" authorId="0">
      <text>
        <r>
          <rPr>
            <sz val="9"/>
            <color indexed="81"/>
            <rFont val="Tahoma"/>
            <family val="2"/>
          </rPr>
          <t xml:space="preserve">
total value of additionnal consummables usedbecause of student practicum  </t>
        </r>
      </text>
    </comment>
    <comment ref="C43" authorId="0">
      <text>
        <r>
          <rPr>
            <sz val="9"/>
            <color indexed="81"/>
            <rFont val="Tahoma"/>
            <family val="2"/>
          </rPr>
          <t xml:space="preserve">
Depreciation value of infrastructure and equipment dedicated to student practicum </t>
        </r>
      </text>
    </comment>
    <comment ref="C44" authorId="0">
      <text>
        <r>
          <rPr>
            <sz val="9"/>
            <color indexed="81"/>
            <rFont val="Tahoma"/>
            <family val="2"/>
          </rPr>
          <t xml:space="preserve">
In some cases students (or the school) might be paying to do their clinical practicum in that particular health facility</t>
        </r>
      </text>
    </comment>
    <comment ref="C45" authorId="0">
      <text>
        <r>
          <rPr>
            <sz val="9"/>
            <color indexed="81"/>
            <rFont val="Tahoma"/>
            <family val="2"/>
          </rPr>
          <t xml:space="preserve">
If the school has more than 1 campus we are interested in the campusthat host the program being costed </t>
        </r>
      </text>
    </comment>
  </commentList>
</comments>
</file>

<file path=xl/sharedStrings.xml><?xml version="1.0" encoding="utf-8"?>
<sst xmlns="http://schemas.openxmlformats.org/spreadsheetml/2006/main" count="777" uniqueCount="552">
  <si>
    <t>PURPOSE:</t>
  </si>
  <si>
    <t>Phone number</t>
  </si>
  <si>
    <t>Public</t>
  </si>
  <si>
    <t xml:space="preserve">Address </t>
  </si>
  <si>
    <t>SOURCE OF INFORMATION:</t>
  </si>
  <si>
    <t>A. Identification</t>
  </si>
  <si>
    <t>B. Characteristics</t>
  </si>
  <si>
    <t>A4</t>
  </si>
  <si>
    <t>B1</t>
  </si>
  <si>
    <t>Program name</t>
  </si>
  <si>
    <t>B5</t>
  </si>
  <si>
    <t>Other: ______________________________________</t>
  </si>
  <si>
    <t>Registrar's office/Administration</t>
  </si>
  <si>
    <t>Y/N</t>
  </si>
  <si>
    <t>GRAND TOTAL</t>
  </si>
  <si>
    <t>B6</t>
  </si>
  <si>
    <t>Enrolled</t>
  </si>
  <si>
    <t>Graduated</t>
  </si>
  <si>
    <t>Number of students who were enrolled and graduated in the last 5 years</t>
  </si>
  <si>
    <t>Semester</t>
  </si>
  <si>
    <t>Year</t>
  </si>
  <si>
    <t>Infrastructure</t>
  </si>
  <si>
    <t>Degree 1: ____________________________________</t>
  </si>
  <si>
    <t>Degree 2: ____________________________________</t>
  </si>
  <si>
    <t>Degree 3: ____________________________________</t>
  </si>
  <si>
    <t>Subtotal contact hours (hr/sem)</t>
  </si>
  <si>
    <t>I</t>
  </si>
  <si>
    <t xml:space="preserve">Administration and support staff </t>
  </si>
  <si>
    <t>II</t>
  </si>
  <si>
    <t>Students</t>
  </si>
  <si>
    <t>Materials and supplies</t>
  </si>
  <si>
    <t>Other student costs (costs that do not fall into 201-209)</t>
  </si>
  <si>
    <t>III</t>
  </si>
  <si>
    <t>IV</t>
  </si>
  <si>
    <t>Materials and equipment</t>
  </si>
  <si>
    <t>Other</t>
  </si>
  <si>
    <t>Cost code</t>
  </si>
  <si>
    <t>Cost code description</t>
  </si>
  <si>
    <t>Inputs</t>
  </si>
  <si>
    <t>Quantity</t>
  </si>
  <si>
    <t>Unit</t>
  </si>
  <si>
    <t>Unit cost</t>
  </si>
  <si>
    <t>Total cost</t>
  </si>
  <si>
    <t>Equipment</t>
  </si>
  <si>
    <t>Computers</t>
  </si>
  <si>
    <t>Piece</t>
  </si>
  <si>
    <t>Server</t>
  </si>
  <si>
    <t>set</t>
  </si>
  <si>
    <t>Construction</t>
  </si>
  <si>
    <t>Lab area</t>
  </si>
  <si>
    <t>square meter</t>
  </si>
  <si>
    <t>Office area</t>
  </si>
  <si>
    <t xml:space="preserve">Total construction area </t>
  </si>
  <si>
    <t>Others</t>
  </si>
  <si>
    <t xml:space="preserve">        </t>
  </si>
  <si>
    <t>TOTAL ACQUISITION COST</t>
  </si>
  <si>
    <t>Operational costs</t>
  </si>
  <si>
    <t>Amount</t>
  </si>
  <si>
    <t>Salary and other benefits for full-time and part-time faculty</t>
  </si>
  <si>
    <t>Depreciation</t>
  </si>
  <si>
    <t>Maintenance</t>
  </si>
  <si>
    <t>Security</t>
  </si>
  <si>
    <t>Materials and minor equipment</t>
  </si>
  <si>
    <t>TOTAL YEARLY OPERATION COST</t>
  </si>
  <si>
    <t xml:space="preserve">  </t>
  </si>
  <si>
    <t>B7</t>
  </si>
  <si>
    <t>If yes, state the name(s) of the health clinic(s)</t>
  </si>
  <si>
    <t>Instrument 1-2: Estimate Cost Components</t>
  </si>
  <si>
    <t>Total hours currently used per week by all degree programs</t>
  </si>
  <si>
    <t>City Community Hospital</t>
  </si>
  <si>
    <t>East Hall, Room 2</t>
  </si>
  <si>
    <t>West Hall, Room 4</t>
  </si>
  <si>
    <t>East Hall, Room 4</t>
  </si>
  <si>
    <t>Expenditure item</t>
  </si>
  <si>
    <t>('X' all that apply)</t>
  </si>
  <si>
    <t>If yes, please provide more details (for example: funding source(s) and managers of the budget)</t>
  </si>
  <si>
    <t>B2a</t>
  </si>
  <si>
    <t>Note: No double-counting of full-time faculty!</t>
  </si>
  <si>
    <t xml:space="preserve">IMPORTANT INSTRUCTIONS: </t>
  </si>
  <si>
    <t>If course, list course ID</t>
  </si>
  <si>
    <t>Community Nursing</t>
  </si>
  <si>
    <t>Dean's office</t>
  </si>
  <si>
    <t>3. Beginning instructions</t>
  </si>
  <si>
    <t>Definition of cost codes</t>
  </si>
  <si>
    <t>Course preparation</t>
  </si>
  <si>
    <t xml:space="preserve">Clinical teaching/supervision and assessment of students, including external examinations </t>
  </si>
  <si>
    <t>Service delivery (work delivering clinical services)</t>
  </si>
  <si>
    <t>Community engagement</t>
  </si>
  <si>
    <t>Research</t>
  </si>
  <si>
    <t>Administration and support staff</t>
  </si>
  <si>
    <t>Continuous professional development</t>
  </si>
  <si>
    <t>Salary and other benefits for full-time and part-time/visiting national and international lecturers (housing, transport, medical insurance, communications, loans)</t>
  </si>
  <si>
    <t>Bursaries/scholarships</t>
  </si>
  <si>
    <t>Transportation to/from clinical sites</t>
  </si>
  <si>
    <t>Food at clinical sites</t>
  </si>
  <si>
    <t>Accommodation at clinical sites</t>
  </si>
  <si>
    <t>Job placement and tracking</t>
  </si>
  <si>
    <t xml:space="preserve">Deposit/caution money (if required) to be paid by an institution to a health facility before sending students for clinical placements </t>
  </si>
  <si>
    <t>Internet connection</t>
  </si>
  <si>
    <t>Other infrastructure fixed costs (costs that do not fall into 301-312)</t>
  </si>
  <si>
    <t>Classroom teaching materials and equipment (projectors, books, journals, videos, computer programs, slides, handouts, etc.)</t>
  </si>
  <si>
    <t>Skills lab materials and equipment</t>
  </si>
  <si>
    <t>Clinical laboratory materials and equipment</t>
  </si>
  <si>
    <t>Clinical practice materials and equipment</t>
  </si>
  <si>
    <t>Students’ uniforms, lab coats, etc.</t>
  </si>
  <si>
    <t>Vehicles</t>
  </si>
  <si>
    <t>General Nursing</t>
  </si>
  <si>
    <t>Senior Lecturer</t>
  </si>
  <si>
    <t>Course ID</t>
  </si>
  <si>
    <t>General Nursing I</t>
  </si>
  <si>
    <t>GN100</t>
  </si>
  <si>
    <t>Lecturer</t>
  </si>
  <si>
    <t>BS Midwifery</t>
  </si>
  <si>
    <t>GE200</t>
  </si>
  <si>
    <t>General Midwifery II</t>
  </si>
  <si>
    <t>Midwifery</t>
  </si>
  <si>
    <t>Physiology</t>
  </si>
  <si>
    <t>Professor</t>
  </si>
  <si>
    <t>ID No</t>
  </si>
  <si>
    <r>
      <t xml:space="preserve">Please 'X' whether this cost was </t>
    </r>
    <r>
      <rPr>
        <b/>
        <i/>
        <u/>
        <sz val="12"/>
        <color theme="1"/>
        <rFont val="Calibri"/>
        <family val="2"/>
        <scheme val="minor"/>
      </rPr>
      <t>incurred directly</t>
    </r>
    <r>
      <rPr>
        <b/>
        <u/>
        <sz val="12"/>
        <color theme="1"/>
        <rFont val="Calibri"/>
        <family val="2"/>
        <scheme val="minor"/>
      </rPr>
      <t xml:space="preserve"> by (mark only one):</t>
    </r>
  </si>
  <si>
    <t>Scholarships</t>
  </si>
  <si>
    <t>Variable</t>
  </si>
  <si>
    <t>X</t>
  </si>
  <si>
    <t>Y</t>
  </si>
  <si>
    <t>N</t>
  </si>
  <si>
    <t>Department name for Faculty I</t>
  </si>
  <si>
    <t>Department name for Faculty 2</t>
  </si>
  <si>
    <t>Department name for Faculty 3</t>
  </si>
  <si>
    <t>Department name for Faculty 4</t>
  </si>
  <si>
    <t>Contact Hours for Faculty 5</t>
  </si>
  <si>
    <t>Contact Hours for Faculty 4</t>
  </si>
  <si>
    <t>Department name for Faculty 5</t>
  </si>
  <si>
    <t>Yes</t>
  </si>
  <si>
    <t>TOTAL CONTACT HOURS
(sum of subtotals)</t>
  </si>
  <si>
    <t>Instrument 0-1: General Information</t>
  </si>
  <si>
    <t>Instrument 0-2: Cost Coding</t>
  </si>
  <si>
    <t>Before continuing to Section C, please make sure that expenditure accounts are available for the time period listed in Question B3 above.  Are the expenditure accounts for the time period listed above available?  (Y/N)</t>
  </si>
  <si>
    <t>Health center that offers essential primary health services</t>
  </si>
  <si>
    <t>Source of data and Comments</t>
  </si>
  <si>
    <t>Total hours available for instruction purposes per week</t>
  </si>
  <si>
    <t>Low-technology classroom, Room 100</t>
  </si>
  <si>
    <t>High-technology lecture room, Room 200</t>
  </si>
  <si>
    <t>High-technology lecture room, Room 103</t>
  </si>
  <si>
    <t>4. File saving instructions</t>
  </si>
  <si>
    <t>Save file as an Excel document</t>
  </si>
  <si>
    <t>Before proceeding, there are four items below that require your attention first.</t>
  </si>
  <si>
    <r>
      <rPr>
        <sz val="13"/>
        <color theme="1"/>
        <rFont val="Calibri"/>
        <family val="2"/>
      </rPr>
      <t xml:space="preserve">• </t>
    </r>
    <r>
      <rPr>
        <sz val="13"/>
        <color theme="1"/>
        <rFont val="Calibri"/>
        <family val="2"/>
        <scheme val="minor"/>
      </rPr>
      <t xml:space="preserve">Everything written in </t>
    </r>
    <r>
      <rPr>
        <i/>
        <sz val="13"/>
        <color theme="1"/>
        <rFont val="Calibri"/>
        <family val="2"/>
        <scheme val="minor"/>
      </rPr>
      <t>italics</t>
    </r>
    <r>
      <rPr>
        <sz val="13"/>
        <color theme="1"/>
        <rFont val="Calibri"/>
        <family val="2"/>
        <scheme val="minor"/>
      </rPr>
      <t xml:space="preserve"> in this Excel document indicates that it is an example.</t>
    </r>
  </si>
  <si>
    <t>• There are helpful notes in the form of comment squares throughout the sheets.  If you do not need them, you can hide them by hiding all comments.</t>
  </si>
  <si>
    <t>If yes, please provide the names of the departments.</t>
  </si>
  <si>
    <t>H. Identification</t>
  </si>
  <si>
    <t>I. Characteristics</t>
  </si>
  <si>
    <t>I1</t>
  </si>
  <si>
    <t>I2</t>
  </si>
  <si>
    <t>I3</t>
  </si>
  <si>
    <t>I4</t>
  </si>
  <si>
    <t>I5</t>
  </si>
  <si>
    <t>I6a</t>
  </si>
  <si>
    <t>Is this course taken by students of other degree/certificate programs?
(Y/N)</t>
  </si>
  <si>
    <t>If yes, please expain.</t>
  </si>
  <si>
    <t>If yes, which ones? Are they co-funded? Fully other funded?</t>
  </si>
  <si>
    <t>M. Identification</t>
  </si>
  <si>
    <t>O. Categorizing expenditures</t>
  </si>
  <si>
    <t>Include courses for other degree/certificate programs that are taught by departments listed above in section K</t>
  </si>
  <si>
    <t>• Every shaded cell indicates that information can be input into this cell.</t>
  </si>
  <si>
    <t>Please provide the academic calendar for the year listed above and for the most recent year.
Has the calendar been provided? (Y/N)</t>
  </si>
  <si>
    <t>Funding source</t>
  </si>
  <si>
    <t>PURPOSE &amp; INSTRUCTIONS:</t>
  </si>
  <si>
    <t>From the organization of financial account data, please describe how sources of funding are further disaggregated from the name of the financial source.</t>
  </si>
  <si>
    <t>From the organization of financial account data, can expenditure items can be linked to source of funding?  (Y/N)
If yes, please unhide Column O in Section O for categorizing expenditures and complete this column in the data collection.</t>
  </si>
  <si>
    <t>• All data on time and money should be provided using the local country's calendar and currency.</t>
  </si>
  <si>
    <r>
      <t xml:space="preserve">Name file as: 
                            </t>
    </r>
    <r>
      <rPr>
        <b/>
        <sz val="11"/>
        <color theme="1"/>
        <rFont val="Calibri"/>
        <family val="2"/>
        <scheme val="minor"/>
      </rPr>
      <t>[School Name]_[Degree/certificate program name]_[YearMonthDay].xls</t>
    </r>
    <r>
      <rPr>
        <sz val="11"/>
        <color theme="1"/>
        <rFont val="Calibri"/>
        <family val="2"/>
        <scheme val="minor"/>
      </rPr>
      <t xml:space="preserve">
Example: UniversityName_BachelorsofNursing_2013April8.xls</t>
    </r>
  </si>
  <si>
    <t xml:space="preserve">Total amount of expenditure item </t>
  </si>
  <si>
    <t>A1a</t>
  </si>
  <si>
    <t>A1b</t>
  </si>
  <si>
    <t>A1c</t>
  </si>
  <si>
    <t>A1d</t>
  </si>
  <si>
    <t>A1e</t>
  </si>
  <si>
    <t>A2a</t>
  </si>
  <si>
    <t>A2b</t>
  </si>
  <si>
    <t>A2c</t>
  </si>
  <si>
    <t>A2d</t>
  </si>
  <si>
    <t>A2e</t>
  </si>
  <si>
    <t>A3a</t>
  </si>
  <si>
    <t>A3b</t>
  </si>
  <si>
    <t>B2b</t>
  </si>
  <si>
    <t>B3a</t>
  </si>
  <si>
    <t>B3b</t>
  </si>
  <si>
    <t>B4</t>
  </si>
  <si>
    <t>B8a</t>
  </si>
  <si>
    <t>B8b</t>
  </si>
  <si>
    <t>B8c</t>
  </si>
  <si>
    <t>B9a</t>
  </si>
  <si>
    <t>B9b</t>
  </si>
  <si>
    <t>B9c</t>
  </si>
  <si>
    <t>B10a</t>
  </si>
  <si>
    <t>B10b</t>
  </si>
  <si>
    <t>G1</t>
  </si>
  <si>
    <t>G2a</t>
  </si>
  <si>
    <t>G2b</t>
  </si>
  <si>
    <t>G3a</t>
  </si>
  <si>
    <t>G3b</t>
  </si>
  <si>
    <t>G4</t>
  </si>
  <si>
    <t>I6b</t>
  </si>
  <si>
    <t>I7a</t>
  </si>
  <si>
    <t>I7b</t>
  </si>
  <si>
    <t>M1</t>
  </si>
  <si>
    <t>M2a</t>
  </si>
  <si>
    <t>M2b</t>
  </si>
  <si>
    <t>M3a</t>
  </si>
  <si>
    <t>M3b</t>
  </si>
  <si>
    <t>M4</t>
  </si>
  <si>
    <t>N1</t>
  </si>
  <si>
    <t>N2</t>
  </si>
  <si>
    <t>N3</t>
  </si>
  <si>
    <t>N4</t>
  </si>
  <si>
    <t>N5</t>
  </si>
  <si>
    <t>N6</t>
  </si>
  <si>
    <t>N7</t>
  </si>
  <si>
    <t>N8</t>
  </si>
  <si>
    <t>Mock hospital bed and patient</t>
  </si>
  <si>
    <t>Desktop computers</t>
  </si>
  <si>
    <t xml:space="preserve">Microscopes </t>
  </si>
  <si>
    <t>Microscopes</t>
  </si>
  <si>
    <r>
      <t xml:space="preserve">Space occupied by the fixed asset </t>
    </r>
    <r>
      <rPr>
        <sz val="11"/>
        <color rgb="FFFF0000"/>
        <rFont val="Calibri"/>
        <family val="2"/>
        <scheme val="minor"/>
      </rPr>
      <t xml:space="preserve">(in square meters) </t>
    </r>
  </si>
  <si>
    <t xml:space="preserve">Anatomic model </t>
  </si>
  <si>
    <r>
      <t xml:space="preserve">Number of available units </t>
    </r>
    <r>
      <rPr>
        <sz val="11"/>
        <color rgb="FFFF0000"/>
        <rFont val="Calibri"/>
        <family val="2"/>
        <scheme val="minor"/>
      </rPr>
      <t>(for the material/equipment located in selected fixed assets)</t>
    </r>
  </si>
  <si>
    <t xml:space="preserve"> desks </t>
  </si>
  <si>
    <t xml:space="preserve">Professor </t>
  </si>
  <si>
    <t xml:space="preserve">Assistant Professor </t>
  </si>
  <si>
    <t>Other:</t>
  </si>
  <si>
    <t xml:space="preserve">Other: </t>
  </si>
  <si>
    <t xml:space="preserve">Number </t>
  </si>
  <si>
    <t xml:space="preserve">Average monthly salary </t>
  </si>
  <si>
    <t xml:space="preserve">Average monthly allowances </t>
  </si>
  <si>
    <t xml:space="preserve">Other monthly recurring payment   </t>
  </si>
  <si>
    <t xml:space="preserve">Faculty </t>
  </si>
  <si>
    <t xml:space="preserve">Assistant lecturer </t>
  </si>
  <si>
    <t xml:space="preserve">Faculty department </t>
  </si>
  <si>
    <t xml:space="preserve">Midwifery </t>
  </si>
  <si>
    <t xml:space="preserve">English </t>
  </si>
  <si>
    <t>Total number of classroom contact hours taught in the study year</t>
  </si>
  <si>
    <t xml:space="preserve">Total number of skills lab contact hours in the study year </t>
  </si>
  <si>
    <t xml:space="preserve">Total number of clinical practicum  contact hours in the study year </t>
  </si>
  <si>
    <t>Number of classroom contact hours for the "degree being costed"</t>
  </si>
  <si>
    <t>Number of skills lab contact hours for the "degree being costed"</t>
  </si>
  <si>
    <t xml:space="preserve">Number of clinical practicum  contact hours for the "degree being costed" </t>
  </si>
  <si>
    <t xml:space="preserve">Region </t>
  </si>
  <si>
    <t>Zone</t>
  </si>
  <si>
    <t>District</t>
  </si>
  <si>
    <t>A1f</t>
  </si>
  <si>
    <t>Name and title of director responsible for the student clinical practicum at the health facility</t>
  </si>
  <si>
    <t>A1g</t>
  </si>
  <si>
    <t>Contact info of director responsible for student clinical practicum (phone &amp; email)</t>
  </si>
  <si>
    <t>Name of health facility's contact person at school/college</t>
  </si>
  <si>
    <t>A5</t>
  </si>
  <si>
    <t>B. Facility characteristics</t>
  </si>
  <si>
    <t>Health facility type:</t>
  </si>
  <si>
    <t>('X' only one)</t>
  </si>
  <si>
    <t>Teaching referral hospital</t>
  </si>
  <si>
    <t>District hospital</t>
  </si>
  <si>
    <t>Primary health center</t>
  </si>
  <si>
    <t>Health post</t>
  </si>
  <si>
    <t>B2</t>
  </si>
  <si>
    <t>Health facility settlement:</t>
  </si>
  <si>
    <t>Urban</t>
  </si>
  <si>
    <t>Rural city/town</t>
  </si>
  <si>
    <t>Remote rural area</t>
  </si>
  <si>
    <t>B3</t>
  </si>
  <si>
    <t>Operators of the health facility:</t>
  </si>
  <si>
    <t>Faith-based organization</t>
  </si>
  <si>
    <t>Local NGO</t>
  </si>
  <si>
    <t>Funders of the health facility:</t>
  </si>
  <si>
    <t>PEPFAR</t>
  </si>
  <si>
    <t>Global Fund</t>
  </si>
  <si>
    <t>NGO</t>
  </si>
  <si>
    <t>C. Student clinical practicum characteristics</t>
  </si>
  <si>
    <t>C1</t>
  </si>
  <si>
    <t>Name of degree</t>
  </si>
  <si>
    <t>Institution</t>
  </si>
  <si>
    <t>C2a</t>
  </si>
  <si>
    <t>C2b</t>
  </si>
  <si>
    <t>C2c</t>
  </si>
  <si>
    <t>C2d</t>
  </si>
  <si>
    <t>If YES, please list the specialty rotations.</t>
  </si>
  <si>
    <t>D. Student clinical practicum course inventory</t>
  </si>
  <si>
    <t>Please complete the following table for ALL clinical practica that are provided by the health facility for the degree/diploma program that is being costed.</t>
  </si>
  <si>
    <t>Name of clinical practicum course</t>
  </si>
  <si>
    <t>Year of study</t>
  </si>
  <si>
    <t>Wards for rotation</t>
  </si>
  <si>
    <t>Number of weeks per semester spent at facility</t>
  </si>
  <si>
    <t>Number of hours each week spent at facility</t>
  </si>
  <si>
    <t>In the last year, how many groups of students were in rotation for this course for the same period?</t>
  </si>
  <si>
    <t>In the last year, how many students were in one group on average for this course?</t>
  </si>
  <si>
    <t>Number of weeks per rotation per group for this course</t>
  </si>
  <si>
    <t>Health facility teaching staff, Type 1</t>
  </si>
  <si>
    <t>Health facility teaching staff, Type 2</t>
  </si>
  <si>
    <t>E. Health facility constraints in physical fixed assets for clinical practicum</t>
  </si>
  <si>
    <t>E1</t>
  </si>
  <si>
    <t>In the table below, please start by listing all wards/departments of this health facility that students have a rotation for in the first column and answer the following questions for each ward.</t>
  </si>
  <si>
    <t>E2</t>
  </si>
  <si>
    <t>Inventory of fixed assets relevant to clinical practicum, whether currently used or not</t>
  </si>
  <si>
    <t>Total hours available for use for all purposes per week</t>
  </si>
  <si>
    <t>Total hours currently used per week for all purposes</t>
  </si>
  <si>
    <t>F. Health facility inputs for clinical practicum</t>
  </si>
  <si>
    <t>F1a</t>
  </si>
  <si>
    <r>
      <rPr>
        <sz val="14"/>
        <color rgb="FF000000"/>
        <rFont val="Times New Roman"/>
        <family val="1"/>
      </rPr>
      <t xml:space="preserve"> </t>
    </r>
    <r>
      <rPr>
        <sz val="14"/>
        <color rgb="FF000000"/>
        <rFont val="Calibri"/>
        <family val="2"/>
      </rPr>
      <t>Is there specific funding available for practicum costs?</t>
    </r>
  </si>
  <si>
    <t>F1b</t>
  </si>
  <si>
    <t>If so, who provides the funds?</t>
  </si>
  <si>
    <t>F1c</t>
  </si>
  <si>
    <t>F1d</t>
  </si>
  <si>
    <t>Please describe what the funds pay for.</t>
  </si>
  <si>
    <t>F2a</t>
  </si>
  <si>
    <t>What is the most complete year of financial records at this health facility that would capture the incurred costs relevant to the clinical practicum?</t>
  </si>
  <si>
    <t>F2b</t>
  </si>
  <si>
    <t>In completing this table, please refer to financial expenditures in the last, most complete year of records and list financial costs incurred that are relevant to operating the clinical practicum.</t>
  </si>
  <si>
    <t>For variable costs</t>
  </si>
  <si>
    <t>For fixed costs:</t>
  </si>
  <si>
    <t>F3</t>
  </si>
  <si>
    <t>What activity does using this item support?</t>
  </si>
  <si>
    <t>Quantity/week/student for teaching and learning</t>
  </si>
  <si>
    <t>Average cost per month over 12 months in the most complete year of records identified</t>
  </si>
  <si>
    <t>Allocation criteria to this cost item</t>
  </si>
  <si>
    <t>Staff title/position</t>
  </si>
  <si>
    <t>Actual total hours worked per week on average (even if above or below typical working hours)</t>
  </si>
  <si>
    <t>Normal total working hours per week for this staff type</t>
  </si>
  <si>
    <t>Do staff get paid in addition to their normal salary for teaching/supervising students?</t>
  </si>
  <si>
    <t>If YES, what is the amount paid for instruction per year?</t>
  </si>
  <si>
    <t>H. Health facility valuation of students</t>
  </si>
  <si>
    <t>List of tasks performed by students that do not require direct supervision by a qualified clinician</t>
  </si>
  <si>
    <t>Staff equivalent based on tasks listed above</t>
  </si>
  <si>
    <t>Staff equivalent based on the respondent experience</t>
  </si>
  <si>
    <t>NAME OF HEALTH FACILITY</t>
  </si>
  <si>
    <t>NAME 1</t>
  </si>
  <si>
    <t>NAME 2</t>
  </si>
  <si>
    <t>NAME 3</t>
  </si>
  <si>
    <t>NAME 4</t>
  </si>
  <si>
    <t>NAME 5</t>
  </si>
  <si>
    <t>NAME 6</t>
  </si>
  <si>
    <t>NAME 7</t>
  </si>
  <si>
    <t>NAME 8</t>
  </si>
  <si>
    <t>NAME 9</t>
  </si>
  <si>
    <t>NAME 10</t>
  </si>
  <si>
    <t>NAME 11</t>
  </si>
  <si>
    <t>NAME 12</t>
  </si>
  <si>
    <t>NAME 13</t>
  </si>
  <si>
    <t>NAME 14</t>
  </si>
  <si>
    <t>NAME 15</t>
  </si>
  <si>
    <t>NAME 16</t>
  </si>
  <si>
    <t>NAME 17</t>
  </si>
  <si>
    <t>NAME 18</t>
  </si>
  <si>
    <t>NAME 19</t>
  </si>
  <si>
    <t>NAME 20</t>
  </si>
  <si>
    <t xml:space="preserve">Nursing </t>
  </si>
  <si>
    <t>Maximum number of students that can be trained per year</t>
  </si>
  <si>
    <t>Current number of students sent for practicum for the study year</t>
  </si>
  <si>
    <t>Costs to health facility but not paid by the school</t>
  </si>
  <si>
    <t>Consumables</t>
  </si>
  <si>
    <t>Contributions from students to hospitals (quantitative)</t>
  </si>
  <si>
    <t>Distance from the health facility to the school campus</t>
  </si>
  <si>
    <t xml:space="preserve">Other </t>
  </si>
  <si>
    <t>Maximum number of students that can trained  per year</t>
  </si>
  <si>
    <t>Clinical staff-to-student ratio during practicum</t>
  </si>
  <si>
    <t xml:space="preserve">Number of first-year students </t>
  </si>
  <si>
    <t>Number of second-year students</t>
  </si>
  <si>
    <t xml:space="preserve">Number of third-year students </t>
  </si>
  <si>
    <t xml:space="preserve">Number of fourth-year students </t>
  </si>
  <si>
    <t>Health facility staff time</t>
  </si>
  <si>
    <t>Fixed assets (infrastructure, equipment, etc.)</t>
  </si>
  <si>
    <t xml:space="preserve">School records; interview with principal, administrator, or director </t>
  </si>
  <si>
    <t>Name of the school/college teaching health sciences professionals</t>
  </si>
  <si>
    <t>Contact info of head (phone &amp; email)</t>
  </si>
  <si>
    <t xml:space="preserve">Name and title of survey respondent </t>
  </si>
  <si>
    <t>Contact info of respondent (phone &amp; email)</t>
  </si>
  <si>
    <t>Date(s) of visit(s)</t>
  </si>
  <si>
    <t>Private not-for-profit, faith-based</t>
  </si>
  <si>
    <t>Private not-for-profit, non-faith-based</t>
  </si>
  <si>
    <t>Private for-profit</t>
  </si>
  <si>
    <t>If yes, what is the name of the university?</t>
  </si>
  <si>
    <t>Source of data and comments</t>
  </si>
  <si>
    <t>D. Number of full-time teaching faculty at the department of interest</t>
  </si>
  <si>
    <t xml:space="preserve">Position/rank of full-time faculty </t>
  </si>
  <si>
    <t>Department name</t>
  </si>
  <si>
    <t>Full-time</t>
  </si>
  <si>
    <t>Part-time</t>
  </si>
  <si>
    <t>Support department name</t>
  </si>
  <si>
    <t>G. Organizational structure</t>
  </si>
  <si>
    <t>G. Tailoring cost codes</t>
  </si>
  <si>
    <t>Cost codes</t>
  </si>
  <si>
    <t xml:space="preserve"> Faculty, educators, and administrators </t>
  </si>
  <si>
    <t>Curriculum development, coordination, evaluation, and revision</t>
  </si>
  <si>
    <t>Classroom teaching and assessment of students (including supervision of student dissertations/research projects)</t>
  </si>
  <si>
    <t>Counseling, support, and orientation of students</t>
  </si>
  <si>
    <t>Other faculty and administrator costs (costs that do not fall into 101-111)</t>
  </si>
  <si>
    <t xml:space="preserve">Recruitment process (e.g., advertising, interviews, registration) </t>
  </si>
  <si>
    <t>Exchange programs including study tours, conferences,  or seminars</t>
  </si>
  <si>
    <t>Classrooms (fixed costs relating to classrooms that do not vary with number of students). Examples: depreciation, maintenance, security, utilities paid even if there are no students (summer, winter break)</t>
  </si>
  <si>
    <t>Clinical facilities (clinics or hospitals run by the institution--fixed costs relating to clinical facilities that do not vary with number of students). Examples: depreciation, maintenance, security, utilities paid even if there are no students</t>
  </si>
  <si>
    <t>Skills labs/practice rooms (fixed costs relating to skill labs/practice rooms that do not vary with number of students). Examples: depreciation, maintenance, security, utilities paid even if there are no students</t>
  </si>
  <si>
    <t>Clinical laboratories (fixed costs relating to clinical laboratories that do not vary with number of students). Examples: depreciation, maintenance, security, utilities paid even if there are no students</t>
  </si>
  <si>
    <t>Computer labs (fixed costs relating to computer labs that do not vary with number of students). Examples: depreciation, maintenance, security, utilities paid even if there are no students</t>
  </si>
  <si>
    <t>Libraries (fixed costs relating to libraries that do not vary with number of students). Examples: depreciation, maintenance, security, subscription, utilities paid even if there are no readers</t>
  </si>
  <si>
    <t>Cafeteria/canteen (fixed costs relating to cafeteria/canteen that do not vary with number of students). Examples: depreciation, maintenance, security, utilities paid even if there are no users</t>
  </si>
  <si>
    <t>Student facilities (fixed costs relating to student facilities that do not vary with number of students). Examples: depreciation, maintenance, security, utilities paid even if there are no users</t>
  </si>
  <si>
    <t>Faculty working facilities (offices, lounges, meeting areas.) (Fixed costs relating to faculty working facilities that do not vary with number of students.) Examples: depreciation, maintenance, security, utilities paid even if there are no users</t>
  </si>
  <si>
    <t>Faculty housing  (fixed costs relating to faculty housing that do not vary with number of students). Examples: depreciation, maintenance, security, utilities paid even if there are no users</t>
  </si>
  <si>
    <t>Sports and entertainment  (fixed costs relating to sport and entertainment facilities that do not vary with number of students). Examples: depreciation, maintenance, security, utilities paid even if there are no users</t>
  </si>
  <si>
    <t>Multi-copy center(s) including printers, photocopy, scanner, binding, and accessories</t>
  </si>
  <si>
    <t>Other material and equipment costs (costs that do not fall into 401-407)</t>
  </si>
  <si>
    <t>Course catalog and teaching schedule, degree/certificate requirements, teaching and academic manuals, detailed information on infrastructure (based on mode of teaching), and faculty resources required by each course</t>
  </si>
  <si>
    <t>Course name/ Clinical training</t>
  </si>
  <si>
    <t>Credit hours</t>
  </si>
  <si>
    <t>Classroom contact hours</t>
  </si>
  <si>
    <t>Skills lab contact hours</t>
  </si>
  <si>
    <t>Research lab contact hours</t>
  </si>
  <si>
    <t>Clinical practice contact hours</t>
  </si>
  <si>
    <t>Contact hours for Faculty 1</t>
  </si>
  <si>
    <t>Faculty 2 name and position</t>
  </si>
  <si>
    <t>Faculty I name and position</t>
  </si>
  <si>
    <t>Faculty 3 name and position</t>
  </si>
  <si>
    <t>Faculty 4 name and position</t>
  </si>
  <si>
    <t>Contact hours for Faculty 4</t>
  </si>
  <si>
    <t>Contact hours for Faculty 3</t>
  </si>
  <si>
    <t>Contact hours for Faculty 2</t>
  </si>
  <si>
    <r>
      <t xml:space="preserve">Type of faculty </t>
    </r>
    <r>
      <rPr>
        <sz val="11"/>
        <color theme="1"/>
        <rFont val="Gill Sans MT"/>
        <family val="2"/>
      </rPr>
      <t>(full-time or part-time)</t>
    </r>
  </si>
  <si>
    <t xml:space="preserve">Faculty position/rank  </t>
  </si>
  <si>
    <t xml:space="preserve">full-time </t>
  </si>
  <si>
    <t xml:space="preserve">part-time </t>
  </si>
  <si>
    <t>Credit hour (hr/week)</t>
  </si>
  <si>
    <t>Degree/ certificate name</t>
  </si>
  <si>
    <t>Faculty 5 name and position</t>
  </si>
  <si>
    <t>Total contact hours for faculty 1-5</t>
  </si>
  <si>
    <t>Accounting books from relevant university/school accounts that go toward supporting the degree program of interest, budget and expenditure reports for the latest complete year, interviews with facility managers, directors of accounting/finance</t>
  </si>
  <si>
    <t>School finances</t>
  </si>
  <si>
    <t>Department name/Direct affiliation</t>
  </si>
  <si>
    <t>Name and title of head of department</t>
  </si>
  <si>
    <t>N. General information</t>
  </si>
  <si>
    <t>Starting year/month:
__ __ / __ __</t>
  </si>
  <si>
    <t>Ending year/month: 
__ __ / __ __</t>
  </si>
  <si>
    <t>1. Important notes</t>
  </si>
  <si>
    <t xml:space="preserve">2. Please enter the name of the degree/certificate you are costing   </t>
  </si>
  <si>
    <t>The purpose of this instrument is to collect information on the general characteristics of the school training health science professionals. Characteristics requiring information include various degree/certificate programs offered by the school; departments; number of students; number of faculty members; etc.
Any documents that support the data collection should be copied for your records.</t>
  </si>
  <si>
    <t>The following sheets request information on expenditures that are complete for the most recent academic year along with details of courses and course schedules taught for that same year.  
What is the most recent year of available expenditure statements?</t>
  </si>
  <si>
    <t>If yes, state the name(s) of the hospital(s)</t>
  </si>
  <si>
    <r>
      <rPr>
        <b/>
        <sz val="11"/>
        <color theme="1"/>
        <rFont val="Calibri"/>
        <family val="2"/>
        <scheme val="minor"/>
      </rPr>
      <t>Purpose:</t>
    </r>
    <r>
      <rPr>
        <sz val="11"/>
        <color theme="1"/>
        <rFont val="Calibri"/>
        <family val="2"/>
        <scheme val="minor"/>
      </rPr>
      <t xml:space="preserve"> This sheet defines cost categories and associated cost items under those categories to organize the expenditure accounts of the degree/certificate program. Ultimately, these cost categories will be used to break down total costs to educate a graduate and provide a picture of which cost items have shown to be important in producing a graduate. The cost categories given as examples below should be adjusted or modified to reflect what academic and financial administrators think will be most helpful in investment, budget, and academic planning.</t>
    </r>
  </si>
  <si>
    <r>
      <rPr>
        <b/>
        <sz val="11"/>
        <color theme="1"/>
        <rFont val="Calibri"/>
        <family val="2"/>
        <scheme val="minor"/>
      </rPr>
      <t>Instructions:</t>
    </r>
    <r>
      <rPr>
        <sz val="11"/>
        <color theme="1"/>
        <rFont val="Calibri"/>
        <family val="2"/>
        <scheme val="minor"/>
      </rPr>
      <t xml:space="preserve"> This sheet should be completed with the costing specialist and must be completed before proceeding to the sheet named 'Objective 1-2'.  </t>
    </r>
  </si>
  <si>
    <t>The purpose of this instrument is to understand the curriculum by course for the degree/certificate program you are estimating the cost of, i.e., mode(s) of teaching (classroom, lab, clinic); faculty labor requirements in instruction contact hours and/or course credits; department(s) and required academic position level of teaching faculty.  
This information will help analysts understand what proportion of program expenditures should be allotted to this course for cost items that are not directly incurred.
Any documents that support the data collection should be copied for your records.</t>
  </si>
  <si>
    <t>If available, please provide any official documentation describing the standards you are trying to  understand in questions I2-I4 above.  
Has the document been provided?  (Y/N)</t>
  </si>
  <si>
    <t>Note: Contact hour specifications are listed for more than one department in case a course is taught by faculty across multiple departments</t>
  </si>
  <si>
    <t>In the spaces below, please list all the departments in Columns H, O, V, and AC in the table of Section C directly above.  These are the departments that teach courses for the degree/certificate program you are costing.</t>
  </si>
  <si>
    <t xml:space="preserve">Note: The departments included here should match the list of departments of Question B10 of the 'General' sheet. If they do not match, please identify the discrepancies and correct them as appropriate to the information requested in these questions.  </t>
  </si>
  <si>
    <t>Note: For the courses listed here, you do not need the breakdown of contact hours by classroom, skills lab, research lab, and clinical practice. You only need the subtotal of contact hours broken down by faculty.</t>
  </si>
  <si>
    <t>Contact hours 5 subtotal</t>
  </si>
  <si>
    <t>Contact hours 4 subtotal</t>
  </si>
  <si>
    <t>Contact hours 3 subtotal</t>
  </si>
  <si>
    <t>Contact hours 2 subtotal</t>
  </si>
  <si>
    <t>Contact hours 1 subtotal</t>
  </si>
  <si>
    <t xml:space="preserve">Number of classroom contact hours in "X"  department </t>
  </si>
  <si>
    <t xml:space="preserve">Number of skills lab contact hours in "X"department </t>
  </si>
  <si>
    <t xml:space="preserve">Number of clinical practicum  contact hours in "X" department </t>
  </si>
  <si>
    <t xml:space="preserve">Note: List all the faculty that teach courses for the degree being costed. Do not put names. Number the faculty from 1 to N without any particular order. </t>
  </si>
  <si>
    <t xml:space="preserve">The purpose of this instrument is to collect the total costs of resources needed to produce graduates of the degree/certificate program you are estimating the costs of.  Cost components include faculty salary paid by the school for courses taught, classroom/clinic and lab equipment, library and administrative resources, etc. </t>
  </si>
  <si>
    <t>Before completing Section C, please work with the costing specialist to finalize the list of cost codes/categories in the sheet named 'Cost coding' that will be used for the degree/certificate program you are costing.</t>
  </si>
  <si>
    <t>SOURCES OF INFORMATION:</t>
  </si>
  <si>
    <t>Describe the mechanism by which overhead costs incurred at the university level are allocated across the school/college.</t>
  </si>
  <si>
    <t>The table in Section C below requires information on expenditure accounts that are complete for the most recent academic year.  
Which most recent academic year has complete and available expenditure accounts?</t>
  </si>
  <si>
    <t>Note: An analyst or costing specialist must be contacted to lead and facilitate the completion of this table to avoid confusion; this table must be completed under the advice and information from a financial account officer and/or academic program officer. Entering information into this table can begin ONLY AFTER receiving expenditure accounts for most recent complete year for the degree/certificate program you are costing AND finalizing the list of cost codes/categories.</t>
  </si>
  <si>
    <t>Type of expenditure (fixed/variable)</t>
  </si>
  <si>
    <t>Mark "C" if capital expenditure</t>
  </si>
  <si>
    <t>Depart-ment</t>
  </si>
  <si>
    <t>If department, provide ID</t>
  </si>
  <si>
    <r>
      <rPr>
        <b/>
        <sz val="11"/>
        <color theme="1"/>
        <rFont val="Calibri"/>
        <family val="2"/>
        <scheme val="minor"/>
      </rPr>
      <t xml:space="preserve">PURPOSE: </t>
    </r>
    <r>
      <rPr>
        <sz val="11"/>
        <color theme="1"/>
        <rFont val="Calibri"/>
        <family val="2"/>
        <scheme val="minor"/>
      </rPr>
      <t xml:space="preserve">
The data collected in this section will support the analysis for Objective 2, which is to determine the used and available capacity of fixed assets required to teach the degree/certificate program you are costing. By capturing the availability of fixed assets currently being used by the program and assets that currently are not being used but could be sufficient for use by the program, you can obtain an understanding of the available room for growth for the program you are costing.</t>
    </r>
  </si>
  <si>
    <r>
      <rPr>
        <b/>
        <sz val="11"/>
        <color theme="1"/>
        <rFont val="Calibri"/>
        <family val="2"/>
        <scheme val="minor"/>
      </rPr>
      <t>INSTRUCTIONS:</t>
    </r>
    <r>
      <rPr>
        <sz val="11"/>
        <color theme="1"/>
        <rFont val="Calibri"/>
        <family val="2"/>
        <scheme val="minor"/>
      </rPr>
      <t xml:space="preserve">
Please identify and describe ALL fixed assets that are currently being used and could be used by the degree/certificate program you are costing, and provide information on maximum and current use, and availability.
Fixed assets must include those required for both classroom and clinical practicum instruction, so teaching health facilities must also be considered. Any documents that support the data collection should be copied for your records.</t>
    </r>
  </si>
  <si>
    <r>
      <rPr>
        <b/>
        <sz val="11"/>
        <color theme="1"/>
        <rFont val="Calibri"/>
        <family val="2"/>
        <scheme val="minor"/>
      </rPr>
      <t>NOTE:</t>
    </r>
    <r>
      <rPr>
        <sz val="11"/>
        <color theme="1"/>
        <rFont val="Calibri"/>
        <family val="2"/>
        <scheme val="minor"/>
      </rPr>
      <t xml:space="preserve">
Fixed assets should include items whose quantity needed does not change with an additional student and does not require purchasing once or more per year (e.g., lecture space, laboratory space, laboratory equipment). This list must include ALL fixed assets currently being used and fixed assets that could be used by the degree/certificate program you are estimating the costs of. If booking schedules of infrastructure assets like lecture rooms, etc. are available, please provide. </t>
    </r>
    <r>
      <rPr>
        <sz val="11"/>
        <color rgb="FFFF0000"/>
        <rFont val="Calibri"/>
        <family val="2"/>
        <scheme val="minor"/>
      </rPr>
      <t>For fixed assets where special materials are needed (e.g., laboratories and computer rooms) please list that available material under each fixed asset.</t>
    </r>
  </si>
  <si>
    <t>P. Fixed assets: Inventory, standards, usage, and availability</t>
  </si>
  <si>
    <t>Fixed asset name</t>
  </si>
  <si>
    <t>Fixed asset description</t>
  </si>
  <si>
    <t>Fixed asset location</t>
  </si>
  <si>
    <t>Lecture room type 1</t>
  </si>
  <si>
    <t>Lecture room type 2</t>
  </si>
  <si>
    <t>Tutorial rooms</t>
  </si>
  <si>
    <t>Community health center</t>
  </si>
  <si>
    <t>Microbiology laboratory</t>
  </si>
  <si>
    <t>Computer laboratory</t>
  </si>
  <si>
    <t>Clinical skills laboratory</t>
  </si>
  <si>
    <t xml:space="preserve"> Desks </t>
  </si>
  <si>
    <t>Tutorial rooms for midwifery training</t>
  </si>
  <si>
    <t>Physiology laboratory</t>
  </si>
  <si>
    <t>Biochemistry laboratory</t>
  </si>
  <si>
    <t>Anatomy dissection room</t>
  </si>
  <si>
    <t>Health services department</t>
  </si>
  <si>
    <t>Biology department</t>
  </si>
  <si>
    <r>
      <t xml:space="preserve">Number of available units </t>
    </r>
    <r>
      <rPr>
        <sz val="11"/>
        <color rgb="FFFF0000"/>
        <rFont val="Calibri"/>
        <family val="2"/>
        <scheme val="minor"/>
      </rPr>
      <t>(for that type of fixed asset)</t>
    </r>
  </si>
  <si>
    <r>
      <t>Ideal/standard seating</t>
    </r>
    <r>
      <rPr>
        <b/>
        <u/>
        <sz val="11"/>
        <color theme="1"/>
        <rFont val="Calibri"/>
        <family val="2"/>
        <scheme val="minor"/>
      </rPr>
      <t xml:space="preserve"> capacity</t>
    </r>
    <r>
      <rPr>
        <b/>
        <sz val="11"/>
        <color theme="1"/>
        <rFont val="Calibri"/>
        <family val="2"/>
        <scheme val="minor"/>
      </rPr>
      <t xml:space="preserve"> or c</t>
    </r>
    <r>
      <rPr>
        <b/>
        <u/>
        <sz val="11"/>
        <color theme="1"/>
        <rFont val="Calibri"/>
        <family val="2"/>
        <scheme val="minor"/>
      </rPr>
      <t>apacity for use</t>
    </r>
    <r>
      <rPr>
        <b/>
        <sz val="11"/>
        <color theme="1"/>
        <rFont val="Calibri"/>
        <family val="2"/>
        <scheme val="minor"/>
      </rPr>
      <t xml:space="preserve"> during teaching slots </t>
    </r>
    <r>
      <rPr>
        <sz val="11"/>
        <color theme="1"/>
        <rFont val="Calibri"/>
        <family val="2"/>
        <scheme val="minor"/>
      </rPr>
      <t>(in # of students)</t>
    </r>
  </si>
  <si>
    <r>
      <t xml:space="preserve">Actual number of students using fixed asset during any one teaching slot
</t>
    </r>
    <r>
      <rPr>
        <sz val="10"/>
        <color theme="1"/>
        <rFont val="Calibri"/>
        <family val="2"/>
        <scheme val="minor"/>
      </rPr>
      <t>(please provide average # of students for teaching slot[s] providing instruction to students of degree program you are costing; otherwise, provide average number of students across all teaching slots using this fixed asset)</t>
    </r>
  </si>
  <si>
    <t>Is this fixed asset used to teach students of the degree program you are costing? 
(Y/N)</t>
  </si>
  <si>
    <t>Overall utilization level</t>
  </si>
  <si>
    <t>Instrument 3: Budgeting Templates for New Interventions</t>
  </si>
  <si>
    <t>Instrument 1-1: Inventory of Program Courses</t>
  </si>
  <si>
    <r>
      <rPr>
        <b/>
        <sz val="11"/>
        <color theme="1"/>
        <rFont val="Calibri"/>
        <family val="2"/>
        <scheme val="minor"/>
      </rPr>
      <t>PURPOSE &amp; INSTRUCTIONS</t>
    </r>
    <r>
      <rPr>
        <sz val="11"/>
        <color theme="1"/>
        <rFont val="Calibri"/>
        <family val="2"/>
        <scheme val="minor"/>
      </rPr>
      <t>:</t>
    </r>
    <r>
      <rPr>
        <i/>
        <sz val="11"/>
        <color theme="1"/>
        <rFont val="Calibri"/>
        <family val="2"/>
        <scheme val="minor"/>
      </rPr>
      <t xml:space="preserve"> </t>
    </r>
    <r>
      <rPr>
        <sz val="11"/>
        <color theme="1"/>
        <rFont val="Calibri"/>
        <family val="2"/>
        <scheme val="minor"/>
      </rPr>
      <t xml:space="preserve">The two templates below should serve as worksheets for the respondent budgeting the cost of a new intervention. The templates should be used as needed to complete the budgeting of the selected interventions.
</t>
    </r>
    <r>
      <rPr>
        <b/>
        <sz val="11"/>
        <color theme="1"/>
        <rFont val="Calibri"/>
        <family val="2"/>
        <scheme val="minor"/>
      </rPr>
      <t>NOTE</t>
    </r>
    <r>
      <rPr>
        <sz val="11"/>
        <color theme="1"/>
        <rFont val="Calibri"/>
        <family val="2"/>
        <scheme val="minor"/>
      </rPr>
      <t>: Data for this sheet should ONLY be collected after analysis for Objectives 1 and 2 has been completed.</t>
    </r>
  </si>
  <si>
    <t>Sample template 1: Acquisition cost of new computer lab</t>
  </si>
  <si>
    <t>Years of useful life</t>
  </si>
  <si>
    <t>Computer work station</t>
  </si>
  <si>
    <t>Office desks</t>
  </si>
  <si>
    <t>Sample template 2: Operational cost of new computer lab</t>
  </si>
  <si>
    <t>Faculty, educators, and administrators</t>
  </si>
  <si>
    <t>Utilities (all)</t>
  </si>
  <si>
    <t xml:space="preserve">Other materials and equipment costs </t>
  </si>
  <si>
    <t>Instrument: Clinical Site Costs</t>
  </si>
  <si>
    <t>The purpose of this instrument is to understand constraints and collect financial costs incurred by the health facility for student clinical training.  
Any documents that support data collection should be obtained for your records.</t>
  </si>
  <si>
    <t>Clinical practicum coordinators, clinical preceptors,  facility finance officers, other facility staff</t>
  </si>
  <si>
    <t>Name of the health facility</t>
  </si>
  <si>
    <t>Name of the school/college affiliated with the health facility that you are studying</t>
  </si>
  <si>
    <t>This data collection instrument is collecting data relevant to (enter degree/diploma name):</t>
  </si>
  <si>
    <t>Ministries of health/education or other governmental agencies</t>
  </si>
  <si>
    <t>International nongovernmental organization (NGO)</t>
  </si>
  <si>
    <t>Other: ____University: __________________________________</t>
  </si>
  <si>
    <t>Facility-retained revenue</t>
  </si>
  <si>
    <t>Other: _____University: _________________________________</t>
  </si>
  <si>
    <t>Please list all the types of degree/diploma students and their affiliated teaching institutions that receive their clinical practicum experience here:</t>
  </si>
  <si>
    <t>Are these degree/diploma students taught at the same time as students of the degree/diploma program you are costing? (Y/N)</t>
  </si>
  <si>
    <t>Are these degree/diploma students taught by the same facility staff as students of the degree/diploma program you are costing? (Y/N)</t>
  </si>
  <si>
    <t>What is their period of training? (In a typical year, from which month to which month?)</t>
  </si>
  <si>
    <t>Do all students of the degree/diploma program you are costing receive the same training or go through the same ward rotations? (Y/N)</t>
  </si>
  <si>
    <t>If YES, please list the common ward rotations.</t>
  </si>
  <si>
    <t>If NO, are there any specialty rotations that are only required of students who have chosen the specialty? (Y/N)</t>
  </si>
  <si>
    <t>If taught with other degree students by the same staff member, then what % of the group are students from the degree/diploma program you are costing?</t>
  </si>
  <si>
    <t>Number of hours per week spent only on instruction (i.e., in lectures or case reviews where no patient interaction or care is involved)</t>
  </si>
  <si>
    <t>For teaching staff Type 1, number of hours per week spent only on student instruction and supervision for this course (i.e., in lectures or case reviews )</t>
  </si>
  <si>
    <t>For teaching staff Type 1, number of hours per week spent on providing and managing health services</t>
  </si>
  <si>
    <t>For teaching staff Type 1, what is the facility staff-to-student ratio?</t>
  </si>
  <si>
    <t>For teaching staff Type 1, number of hours per week spent only on student instruction and supervision for this course (i.e., in lectures or case reviews)</t>
  </si>
  <si>
    <t>For teaching staff Type 2, number of hours per week spent on providing and managing health services</t>
  </si>
  <si>
    <t>For teaching staff Type 2, what is the facility staff-to-student ratio?</t>
  </si>
  <si>
    <r>
      <t>How many</t>
    </r>
    <r>
      <rPr>
        <b/>
        <sz val="14"/>
        <color theme="1"/>
        <rFont val="Calibri"/>
        <family val="2"/>
        <scheme val="minor"/>
      </rPr>
      <t xml:space="preserve"> students </t>
    </r>
    <r>
      <rPr>
        <sz val="14"/>
        <color theme="1"/>
        <rFont val="Calibri"/>
        <family val="2"/>
        <scheme val="minor"/>
      </rPr>
      <t xml:space="preserve">do you think this ward/department could </t>
    </r>
    <r>
      <rPr>
        <b/>
        <sz val="14"/>
        <color theme="1"/>
        <rFont val="Calibri"/>
        <family val="2"/>
        <scheme val="minor"/>
      </rPr>
      <t>ideally accommodate</t>
    </r>
    <r>
      <rPr>
        <sz val="14"/>
        <color theme="1"/>
        <rFont val="Calibri"/>
        <family val="2"/>
        <scheme val="minor"/>
      </rPr>
      <t xml:space="preserve"> in one rotation without additional hiring or major remodeling? </t>
    </r>
  </si>
  <si>
    <r>
      <t xml:space="preserve">How many </t>
    </r>
    <r>
      <rPr>
        <b/>
        <sz val="14"/>
        <color theme="1"/>
        <rFont val="Calibri"/>
        <family val="2"/>
        <scheme val="minor"/>
      </rPr>
      <t xml:space="preserve">students </t>
    </r>
    <r>
      <rPr>
        <sz val="14"/>
        <color theme="1"/>
        <rFont val="Calibri"/>
        <family val="2"/>
        <scheme val="minor"/>
      </rPr>
      <t>is this ward/department</t>
    </r>
    <r>
      <rPr>
        <b/>
        <sz val="14"/>
        <color theme="1"/>
        <rFont val="Calibri"/>
        <family val="2"/>
        <scheme val="minor"/>
      </rPr>
      <t xml:space="preserve"> actually accommodating</t>
    </r>
    <r>
      <rPr>
        <sz val="14"/>
        <color theme="1"/>
        <rFont val="Calibri"/>
        <family val="2"/>
        <scheme val="minor"/>
      </rPr>
      <t xml:space="preserve"> in one rotation? </t>
    </r>
  </si>
  <si>
    <t>Ward/department name</t>
  </si>
  <si>
    <r>
      <t>On average, how many students of</t>
    </r>
    <r>
      <rPr>
        <b/>
        <sz val="14"/>
        <color theme="1"/>
        <rFont val="Calibri"/>
        <family val="2"/>
        <scheme val="minor"/>
      </rPr>
      <t xml:space="preserve"> the degree program you are costing</t>
    </r>
    <r>
      <rPr>
        <sz val="14"/>
        <color theme="1"/>
        <rFont val="Calibri"/>
        <family val="2"/>
        <scheme val="minor"/>
      </rPr>
      <t xml:space="preserve"> rotate through this ward at one time?</t>
    </r>
  </si>
  <si>
    <r>
      <t xml:space="preserve">During patient interaction with students in this ward, </t>
    </r>
    <r>
      <rPr>
        <b/>
        <sz val="14"/>
        <color theme="1"/>
        <rFont val="Calibri"/>
        <family val="2"/>
        <scheme val="minor"/>
      </rPr>
      <t>on average</t>
    </r>
    <r>
      <rPr>
        <sz val="14"/>
        <color theme="1"/>
        <rFont val="Calibri"/>
        <family val="2"/>
        <scheme val="minor"/>
      </rPr>
      <t xml:space="preserve"> </t>
    </r>
    <r>
      <rPr>
        <b/>
        <sz val="14"/>
        <color theme="1"/>
        <rFont val="Calibri"/>
        <family val="2"/>
        <scheme val="minor"/>
      </rPr>
      <t xml:space="preserve">how much more time </t>
    </r>
    <r>
      <rPr>
        <sz val="14"/>
        <color theme="1"/>
        <rFont val="Calibri"/>
        <family val="2"/>
        <scheme val="minor"/>
      </rPr>
      <t>(in minutes) will student practice duties (e.g., taking history) add to the normal patient processing time?</t>
    </r>
  </si>
  <si>
    <r>
      <t>Ideal/standard s</t>
    </r>
    <r>
      <rPr>
        <b/>
        <u/>
        <sz val="14"/>
        <color rgb="FF000000"/>
        <rFont val="Calibri"/>
        <family val="2"/>
      </rPr>
      <t>eating capacity</t>
    </r>
    <r>
      <rPr>
        <b/>
        <sz val="14"/>
        <color rgb="FF000000"/>
        <rFont val="Calibri"/>
        <family val="2"/>
      </rPr>
      <t xml:space="preserve"> or c</t>
    </r>
    <r>
      <rPr>
        <b/>
        <u/>
        <sz val="14"/>
        <color rgb="FF000000"/>
        <rFont val="Calibri"/>
        <family val="2"/>
      </rPr>
      <t>apacity for use</t>
    </r>
    <r>
      <rPr>
        <b/>
        <sz val="14"/>
        <color rgb="FF000000"/>
        <rFont val="Calibri"/>
        <family val="2"/>
      </rPr>
      <t xml:space="preserve"> during teaching slots </t>
    </r>
    <r>
      <rPr>
        <sz val="14"/>
        <color rgb="FF000000"/>
        <rFont val="Calibri"/>
        <family val="2"/>
      </rPr>
      <t>(in units of # of students)</t>
    </r>
  </si>
  <si>
    <r>
      <t xml:space="preserve">Actual number of students seated or using fixed asset during any one teaching slot
</t>
    </r>
    <r>
      <rPr>
        <sz val="14"/>
        <color rgb="FF000000"/>
        <rFont val="Calibri"/>
        <family val="2"/>
      </rPr>
      <t>(please provide average # of students for teaching slot[s] providing instruction to students of degree/diploma program you are costing; otherwise, provide average number of students across all teaching slot purposes using this fixed asset)</t>
    </r>
  </si>
  <si>
    <t>Is this fixed asset used to teach students of the degree/diploma program you are costing?
(Y/N)</t>
  </si>
  <si>
    <t>Are these funds specific to the degree program you are costing?</t>
  </si>
  <si>
    <t>To allocate a relevant portion of health facility costs to students' clinical practica, a copy of all expenditures will be needed. Please provide the study team with a copy of your detailed expenditures. This information will be treated as confidential and will not be shared outside the study team. (Y/N)</t>
  </si>
  <si>
    <t>Using the list of cost items from the previous question (except for staff salary) or using respondent information, obtain information on each cost item to complete the following table from the facility’s finance department/accountant .</t>
  </si>
  <si>
    <t>Item name</t>
  </si>
  <si>
    <t>Is this item for purposes of the clinical practicum of the degree/diploma program you are interested in and not for other facility uses?
(Y/N)
If N, do not include this cost item.</t>
  </si>
  <si>
    <t>If this item is specific to a clinical practicum course or student year of study for the degree/diploma you are costing, please list course name or year of study.</t>
  </si>
  <si>
    <t>G. Describe staff at this facility involved in teaching students of the degree/diploma you are costing for the clinical practicum (ONLY STAFF NOT PAID BY UNIVERSITY)</t>
  </si>
  <si>
    <t>Please complete this table only for staff involved in teaching students of the degree you are costing</t>
  </si>
  <si>
    <t>What is the average normal salary just for delivering health services?</t>
  </si>
  <si>
    <t>Degree/diploma name</t>
  </si>
  <si>
    <r>
      <t xml:space="preserve">• The 'Source of data and comments' columns on each sheet is where you </t>
    </r>
    <r>
      <rPr>
        <b/>
        <i/>
        <sz val="13"/>
        <color theme="1"/>
        <rFont val="Calibri"/>
        <family val="2"/>
        <scheme val="minor"/>
      </rPr>
      <t>must provide the source of data</t>
    </r>
    <r>
      <rPr>
        <sz val="13"/>
        <color theme="1"/>
        <rFont val="Calibri"/>
        <family val="2"/>
        <scheme val="minor"/>
      </rPr>
      <t xml:space="preserve"> being used to answer a question and also where you can provide additional information that you think would be helpful.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</si>
</sst>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79" x14ac:knownFonts="1">
    <font>
      <sz val="11"/>
      <color theme="1"/>
      <name val="Calibri"/>
      <family val="2"/>
      <scheme val="minor"/>
    </font>
    <font>
      <b/>
      <sz val="11"/>
      <color theme="1"/>
      <name val="Calibri"/>
      <family val="2"/>
      <scheme val="minor"/>
    </font>
    <font>
      <b/>
      <sz val="18"/>
      <color indexed="8"/>
      <name val="Calibri"/>
      <family val="2"/>
    </font>
    <font>
      <sz val="8"/>
      <color indexed="8"/>
      <name val="Calibri"/>
      <family val="2"/>
    </font>
    <font>
      <b/>
      <sz val="12"/>
      <color indexed="62"/>
      <name val="Calibri"/>
      <family val="2"/>
    </font>
    <font>
      <sz val="10"/>
      <color theme="1"/>
      <name val="Calibri"/>
      <family val="2"/>
      <scheme val="minor"/>
    </font>
    <font>
      <sz val="10"/>
      <color indexed="8"/>
      <name val="Calibri"/>
      <family val="2"/>
    </font>
    <font>
      <b/>
      <sz val="11"/>
      <color theme="0" tint="-4.9989318521683403E-2"/>
      <name val="Gill Sans MT"/>
      <family val="2"/>
    </font>
    <font>
      <sz val="9"/>
      <color indexed="81"/>
      <name val="Tahoma"/>
      <family val="2"/>
    </font>
    <font>
      <b/>
      <sz val="9"/>
      <color indexed="81"/>
      <name val="Tahoma"/>
      <family val="2"/>
    </font>
    <font>
      <sz val="11"/>
      <color theme="1"/>
      <name val="Calibri"/>
      <family val="2"/>
      <scheme val="minor"/>
    </font>
    <font>
      <sz val="11"/>
      <color rgb="FF9C6500"/>
      <name val="Calibri"/>
      <family val="2"/>
      <scheme val="minor"/>
    </font>
    <font>
      <i/>
      <sz val="11"/>
      <color rgb="FF7F7F7F"/>
      <name val="Calibri"/>
      <family val="2"/>
      <scheme val="minor"/>
    </font>
    <font>
      <b/>
      <sz val="14"/>
      <color theme="1"/>
      <name val="Calibri"/>
      <family val="2"/>
      <scheme val="minor"/>
    </font>
    <font>
      <sz val="11"/>
      <color theme="1"/>
      <name val="Gill Sans MT"/>
      <family val="2"/>
    </font>
    <font>
      <u/>
      <sz val="11"/>
      <color theme="10"/>
      <name val="Calibri"/>
      <family val="2"/>
      <scheme val="minor"/>
    </font>
    <font>
      <sz val="11"/>
      <color rgb="FF9C6500"/>
      <name val="Gill Sans MT"/>
      <family val="2"/>
    </font>
    <font>
      <b/>
      <i/>
      <u/>
      <sz val="11"/>
      <color theme="1"/>
      <name val="Gill Sans MT"/>
      <family val="2"/>
    </font>
    <font>
      <b/>
      <sz val="18"/>
      <color indexed="8"/>
      <name val="Calibri"/>
      <family val="2"/>
      <scheme val="minor"/>
    </font>
    <font>
      <sz val="8"/>
      <color indexed="8"/>
      <name val="Calibri"/>
      <family val="2"/>
      <scheme val="minor"/>
    </font>
    <font>
      <b/>
      <sz val="22"/>
      <color theme="1"/>
      <name val="Calibri"/>
      <family val="2"/>
      <scheme val="minor"/>
    </font>
    <font>
      <sz val="11"/>
      <color indexed="8"/>
      <name val="Calibri"/>
      <family val="2"/>
    </font>
    <font>
      <b/>
      <sz val="11"/>
      <color indexed="62"/>
      <name val="Calibri"/>
      <family val="2"/>
    </font>
    <font>
      <i/>
      <sz val="11"/>
      <color theme="1"/>
      <name val="Calibri"/>
      <family val="2"/>
      <scheme val="minor"/>
    </font>
    <font>
      <b/>
      <sz val="11"/>
      <color indexed="8"/>
      <name val="Calibri"/>
      <family val="2"/>
    </font>
    <font>
      <sz val="11"/>
      <color indexed="8"/>
      <name val="Calibri"/>
      <family val="2"/>
      <scheme val="minor"/>
    </font>
    <font>
      <b/>
      <sz val="11"/>
      <color theme="1"/>
      <name val="Gill Sans MT"/>
      <family val="2"/>
    </font>
    <font>
      <i/>
      <sz val="10"/>
      <color theme="1"/>
      <name val="Gill Sans MT"/>
      <family val="2"/>
    </font>
    <font>
      <b/>
      <sz val="12"/>
      <color theme="1"/>
      <name val="Calibri"/>
      <family val="2"/>
      <scheme val="minor"/>
    </font>
    <font>
      <b/>
      <sz val="16"/>
      <color theme="1"/>
      <name val="Calibri"/>
      <family val="2"/>
      <scheme val="minor"/>
    </font>
    <font>
      <b/>
      <u/>
      <sz val="11"/>
      <color theme="1"/>
      <name val="Calibri"/>
      <family val="2"/>
      <scheme val="minor"/>
    </font>
    <font>
      <i/>
      <sz val="11"/>
      <color indexed="8"/>
      <name val="Calibri"/>
      <family val="2"/>
    </font>
    <font>
      <i/>
      <sz val="11"/>
      <name val="Calibri"/>
      <family val="2"/>
      <scheme val="minor"/>
    </font>
    <font>
      <b/>
      <u/>
      <sz val="12"/>
      <color indexed="62"/>
      <name val="Calibri"/>
      <family val="2"/>
    </font>
    <font>
      <sz val="11"/>
      <name val="Calibri"/>
      <family val="2"/>
      <scheme val="minor"/>
    </font>
    <font>
      <sz val="11"/>
      <color theme="0" tint="-0.34998626667073579"/>
      <name val="Calibri"/>
      <family val="2"/>
      <scheme val="minor"/>
    </font>
    <font>
      <b/>
      <sz val="11"/>
      <color rgb="FF000000"/>
      <name val="Gill Sans MT"/>
      <family val="2"/>
    </font>
    <font>
      <sz val="11"/>
      <name val="Gill Sans MT"/>
      <family val="2"/>
    </font>
    <font>
      <i/>
      <sz val="11"/>
      <name val="Gill Sans MT"/>
      <family val="2"/>
    </font>
    <font>
      <i/>
      <sz val="11"/>
      <color theme="0" tint="-0.499984740745262"/>
      <name val="Calibri"/>
      <family val="2"/>
      <scheme val="minor"/>
    </font>
    <font>
      <b/>
      <i/>
      <sz val="12"/>
      <color rgb="FF000000"/>
      <name val="Calibri"/>
      <family val="2"/>
      <scheme val="minor"/>
    </font>
    <font>
      <i/>
      <sz val="11"/>
      <color theme="0" tint="-0.499984740745262"/>
      <name val="Gill Sans MT"/>
      <family val="2"/>
    </font>
    <font>
      <sz val="11"/>
      <color theme="0" tint="-0.499984740745262"/>
      <name val="Gill Sans MT"/>
      <family val="2"/>
    </font>
    <font>
      <b/>
      <u/>
      <sz val="12"/>
      <color theme="1"/>
      <name val="Calibri"/>
      <family val="2"/>
      <scheme val="minor"/>
    </font>
    <font>
      <b/>
      <i/>
      <u/>
      <sz val="12"/>
      <color theme="1"/>
      <name val="Calibri"/>
      <family val="2"/>
      <scheme val="minor"/>
    </font>
    <font>
      <b/>
      <sz val="11"/>
      <name val="Calibri"/>
      <family val="2"/>
      <scheme val="minor"/>
    </font>
    <font>
      <sz val="11"/>
      <color theme="0" tint="-0.499984740745262"/>
      <name val="Calibri"/>
      <family val="2"/>
    </font>
    <font>
      <sz val="11"/>
      <name val="Calibri"/>
      <family val="2"/>
    </font>
    <font>
      <sz val="11"/>
      <color theme="8" tint="-0.249977111117893"/>
      <name val="Calibri"/>
      <family val="2"/>
      <scheme val="minor"/>
    </font>
    <font>
      <b/>
      <sz val="14"/>
      <color theme="8" tint="-0.249977111117893"/>
      <name val="Calibri"/>
      <family val="2"/>
      <scheme val="minor"/>
    </font>
    <font>
      <b/>
      <u/>
      <sz val="11"/>
      <color theme="8" tint="-0.249977111117893"/>
      <name val="Calibri"/>
      <family val="2"/>
      <scheme val="minor"/>
    </font>
    <font>
      <sz val="13"/>
      <color theme="1"/>
      <name val="Calibri"/>
      <family val="2"/>
      <scheme val="minor"/>
    </font>
    <font>
      <i/>
      <sz val="13"/>
      <color theme="1"/>
      <name val="Calibri"/>
      <family val="2"/>
      <scheme val="minor"/>
    </font>
    <font>
      <sz val="13"/>
      <color theme="1"/>
      <name val="Calibri"/>
      <family val="2"/>
    </font>
    <font>
      <b/>
      <i/>
      <sz val="13"/>
      <color theme="1"/>
      <name val="Calibri"/>
      <family val="2"/>
      <scheme val="minor"/>
    </font>
    <font>
      <b/>
      <sz val="12"/>
      <name val="Calibri"/>
      <family val="2"/>
      <scheme val="minor"/>
    </font>
    <font>
      <sz val="9"/>
      <color indexed="81"/>
      <name val="Tahoma"/>
      <charset val="1"/>
    </font>
    <font>
      <b/>
      <sz val="9"/>
      <color indexed="81"/>
      <name val="Tahoma"/>
      <charset val="1"/>
    </font>
    <font>
      <sz val="11"/>
      <color rgb="FFFF0000"/>
      <name val="Calibri"/>
      <family val="2"/>
      <scheme val="minor"/>
    </font>
    <font>
      <i/>
      <u/>
      <sz val="11"/>
      <color rgb="FFFF0000"/>
      <name val="Calibri"/>
      <family val="2"/>
      <scheme val="minor"/>
    </font>
    <font>
      <i/>
      <sz val="11"/>
      <color rgb="FFFF0000"/>
      <name val="Calibri"/>
      <family val="2"/>
      <scheme val="minor"/>
    </font>
    <font>
      <b/>
      <sz val="11"/>
      <color rgb="FFFF0000"/>
      <name val="Calibri"/>
      <family val="2"/>
      <scheme val="minor"/>
    </font>
    <font>
      <b/>
      <sz val="14"/>
      <color indexed="8"/>
      <name val="Calibri"/>
      <family val="2"/>
    </font>
    <font>
      <sz val="14"/>
      <color theme="1"/>
      <name val="Calibri"/>
      <family val="2"/>
      <scheme val="minor"/>
    </font>
    <font>
      <sz val="14"/>
      <color indexed="8"/>
      <name val="Calibri"/>
      <family val="2"/>
    </font>
    <font>
      <sz val="14"/>
      <color rgb="FFFF0000"/>
      <name val="Calibri"/>
      <family val="2"/>
      <scheme val="minor"/>
    </font>
    <font>
      <b/>
      <sz val="14"/>
      <color indexed="62"/>
      <name val="Calibri"/>
      <family val="2"/>
    </font>
    <font>
      <i/>
      <sz val="14"/>
      <name val="Calibri"/>
      <family val="2"/>
      <scheme val="minor"/>
    </font>
    <font>
      <i/>
      <sz val="14"/>
      <color theme="1"/>
      <name val="Calibri"/>
      <family val="2"/>
      <scheme val="minor"/>
    </font>
    <font>
      <sz val="14"/>
      <name val="Calibri"/>
      <family val="2"/>
      <scheme val="minor"/>
    </font>
    <font>
      <sz val="14"/>
      <color rgb="FF000000"/>
      <name val="Calibri"/>
      <family val="2"/>
    </font>
    <font>
      <sz val="14"/>
      <color theme="1"/>
      <name val="Calibri"/>
      <family val="2"/>
    </font>
    <font>
      <b/>
      <sz val="14"/>
      <color rgb="FF000000"/>
      <name val="Calibri"/>
      <family val="2"/>
    </font>
    <font>
      <b/>
      <u/>
      <sz val="14"/>
      <color rgb="FF000000"/>
      <name val="Calibri"/>
      <family val="2"/>
    </font>
    <font>
      <i/>
      <sz val="14"/>
      <color rgb="FF000000"/>
      <name val="Calibri"/>
      <family val="2"/>
    </font>
    <font>
      <sz val="14"/>
      <color rgb="FF000000"/>
      <name val="Symbol"/>
      <family val="1"/>
      <charset val="2"/>
    </font>
    <font>
      <sz val="14"/>
      <color rgb="FF000000"/>
      <name val="Times New Roman"/>
      <family val="1"/>
    </font>
    <font>
      <sz val="14"/>
      <color rgb="FFFF0000"/>
      <name val="Calibri"/>
      <family val="2"/>
    </font>
    <font>
      <sz val="14"/>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24994659260841701"/>
        <bgColor indexed="64"/>
      </patternFill>
    </fill>
    <fill>
      <patternFill patternType="solid">
        <fgColor rgb="FFFFEB9C"/>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DAEEF3"/>
        <bgColor indexed="64"/>
      </patternFill>
    </fill>
    <fill>
      <patternFill patternType="solid">
        <fgColor rgb="FF92D050"/>
        <bgColor indexed="64"/>
      </patternFill>
    </fill>
    <fill>
      <patternFill patternType="solid">
        <fgColor rgb="FFFFFF00"/>
        <bgColor indexed="64"/>
      </patternFill>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0" fontId="7" fillId="5" borderId="0" applyAlignment="0"/>
    <xf numFmtId="44" fontId="10" fillId="0" borderId="0" applyFont="0" applyFill="0" applyBorder="0" applyAlignment="0" applyProtection="0"/>
    <xf numFmtId="0" fontId="11" fillId="6" borderId="0" applyNumberFormat="0" applyBorder="0" applyAlignment="0" applyProtection="0"/>
    <xf numFmtId="0" fontId="12" fillId="0" borderId="0" applyNumberFormat="0" applyFill="0" applyBorder="0" applyAlignment="0" applyProtection="0"/>
    <xf numFmtId="0" fontId="15"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cellStyleXfs>
  <cellXfs count="501">
    <xf numFmtId="0" fontId="0" fillId="0" borderId="0" xfId="0"/>
    <xf numFmtId="0" fontId="2" fillId="0" borderId="0" xfId="0" applyFont="1"/>
    <xf numFmtId="0" fontId="3" fillId="0" borderId="0" xfId="0" applyFont="1"/>
    <xf numFmtId="0" fontId="4" fillId="0" borderId="0" xfId="0" applyFont="1"/>
    <xf numFmtId="0" fontId="1" fillId="0" borderId="0" xfId="0" applyFont="1"/>
    <xf numFmtId="0" fontId="0" fillId="0" borderId="0" xfId="0" applyAlignment="1"/>
    <xf numFmtId="0" fontId="5" fillId="0" borderId="0" xfId="0" applyFont="1"/>
    <xf numFmtId="0" fontId="6" fillId="2" borderId="0" xfId="0" applyFont="1" applyFill="1"/>
    <xf numFmtId="0" fontId="4" fillId="2" borderId="0" xfId="0" applyFont="1" applyFill="1"/>
    <xf numFmtId="0" fontId="5" fillId="0" borderId="0" xfId="0" applyFont="1" applyBorder="1"/>
    <xf numFmtId="0" fontId="6" fillId="0" borderId="0" xfId="0" applyFont="1" applyFill="1" applyBorder="1" applyAlignment="1">
      <alignment horizontal="left"/>
    </xf>
    <xf numFmtId="0" fontId="5" fillId="0" borderId="0" xfId="0" applyFont="1" applyFill="1"/>
    <xf numFmtId="0" fontId="5" fillId="0" borderId="0" xfId="0" applyFont="1" applyFill="1" applyBorder="1"/>
    <xf numFmtId="0" fontId="3" fillId="0" borderId="0" xfId="0" applyFont="1" applyFill="1" applyBorder="1"/>
    <xf numFmtId="0" fontId="6" fillId="0" borderId="0" xfId="0" applyFont="1" applyFill="1" applyBorder="1"/>
    <xf numFmtId="0" fontId="0" fillId="0" borderId="0" xfId="0" applyFill="1" applyBorder="1" applyAlignment="1"/>
    <xf numFmtId="0" fontId="0" fillId="0" borderId="0" xfId="0" applyFill="1" applyBorder="1"/>
    <xf numFmtId="0" fontId="0" fillId="0" borderId="0" xfId="0" applyBorder="1"/>
    <xf numFmtId="0" fontId="0" fillId="0" borderId="0" xfId="0" applyBorder="1" applyAlignment="1"/>
    <xf numFmtId="0" fontId="14" fillId="0" borderId="0" xfId="0" applyFont="1" applyFill="1" applyBorder="1" applyAlignment="1" applyProtection="1">
      <protection locked="0"/>
    </xf>
    <xf numFmtId="0" fontId="7" fillId="0" borderId="0" xfId="1" applyFont="1" applyFill="1" applyBorder="1" applyAlignment="1" applyProtection="1">
      <alignment horizontal="center"/>
    </xf>
    <xf numFmtId="0" fontId="16" fillId="0" borderId="0" xfId="3"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7" fillId="0" borderId="0" xfId="1" applyFont="1" applyFill="1" applyBorder="1" applyAlignment="1" applyProtection="1">
      <alignment horizontal="center" vertical="center"/>
    </xf>
    <xf numFmtId="0" fontId="18" fillId="0" borderId="0" xfId="0" applyFont="1"/>
    <xf numFmtId="0" fontId="19" fillId="0" borderId="0" xfId="0" applyFont="1"/>
    <xf numFmtId="0" fontId="19" fillId="0" borderId="0" xfId="0" applyFont="1" applyFill="1" applyBorder="1"/>
    <xf numFmtId="0" fontId="0" fillId="0" borderId="0" xfId="0" applyFont="1"/>
    <xf numFmtId="0" fontId="0" fillId="0" borderId="0" xfId="0" applyFont="1" applyFill="1"/>
    <xf numFmtId="0" fontId="20" fillId="0" borderId="0" xfId="0" applyFont="1" applyFill="1" applyAlignment="1" applyProtection="1">
      <alignment vertical="center" textRotation="90"/>
      <protection locked="0"/>
    </xf>
    <xf numFmtId="0" fontId="4" fillId="0" borderId="0" xfId="0" applyFont="1" applyFill="1"/>
    <xf numFmtId="0" fontId="13" fillId="0" borderId="0" xfId="0" applyFont="1" applyFill="1"/>
    <xf numFmtId="0" fontId="0" fillId="0" borderId="0" xfId="0" applyFont="1" applyFill="1" applyBorder="1"/>
    <xf numFmtId="0" fontId="0" fillId="0" borderId="0" xfId="0" applyFont="1" applyBorder="1"/>
    <xf numFmtId="0" fontId="0" fillId="0" borderId="0" xfId="0" applyFont="1" applyBorder="1" applyAlignment="1">
      <alignment vertical="top" wrapText="1"/>
    </xf>
    <xf numFmtId="0" fontId="0" fillId="0" borderId="0" xfId="0" applyFont="1" applyAlignment="1">
      <alignment vertical="top" wrapText="1"/>
    </xf>
    <xf numFmtId="0" fontId="21" fillId="0" borderId="0" xfId="0" applyFont="1"/>
    <xf numFmtId="0" fontId="21" fillId="0" borderId="0" xfId="0" applyFont="1" applyFill="1" applyBorder="1"/>
    <xf numFmtId="0" fontId="0" fillId="0" borderId="0" xfId="0" applyFont="1" applyAlignment="1"/>
    <xf numFmtId="0" fontId="0" fillId="0" borderId="0" xfId="0" applyFont="1" applyFill="1" applyBorder="1" applyAlignment="1"/>
    <xf numFmtId="0" fontId="0" fillId="0" borderId="0" xfId="0" applyFont="1" applyBorder="1" applyAlignment="1"/>
    <xf numFmtId="0" fontId="0" fillId="2" borderId="2" xfId="0" applyFont="1" applyFill="1" applyBorder="1"/>
    <xf numFmtId="0" fontId="21" fillId="2" borderId="2" xfId="0" applyFont="1" applyFill="1" applyBorder="1"/>
    <xf numFmtId="0" fontId="21" fillId="2" borderId="2" xfId="0" applyFont="1" applyFill="1" applyBorder="1" applyAlignment="1">
      <alignment horizontal="left" indent="1"/>
    </xf>
    <xf numFmtId="0" fontId="0" fillId="2" borderId="0" xfId="0" applyFont="1" applyFill="1"/>
    <xf numFmtId="0" fontId="21" fillId="2" borderId="0" xfId="0" applyFont="1" applyFill="1"/>
    <xf numFmtId="0" fontId="0" fillId="0" borderId="2" xfId="0" applyFont="1" applyBorder="1"/>
    <xf numFmtId="0" fontId="0" fillId="0" borderId="2" xfId="0" applyFont="1" applyBorder="1" applyAlignment="1">
      <alignment horizontal="left" indent="1"/>
    </xf>
    <xf numFmtId="0" fontId="21" fillId="3" borderId="2" xfId="0" applyFont="1" applyFill="1" applyBorder="1"/>
    <xf numFmtId="0" fontId="0" fillId="3" borderId="2" xfId="0" applyFont="1" applyFill="1" applyBorder="1" applyAlignment="1">
      <alignment horizontal="left" indent="1"/>
    </xf>
    <xf numFmtId="0" fontId="0" fillId="3" borderId="2" xfId="0" applyFont="1" applyFill="1" applyBorder="1"/>
    <xf numFmtId="0" fontId="1" fillId="0" borderId="2" xfId="0" applyFont="1" applyBorder="1"/>
    <xf numFmtId="0" fontId="1" fillId="0" borderId="5" xfId="0" applyFont="1" applyBorder="1" applyAlignment="1">
      <alignment horizontal="center" vertical="center"/>
    </xf>
    <xf numFmtId="0" fontId="1" fillId="0" borderId="2" xfId="0" applyFont="1" applyBorder="1" applyAlignment="1">
      <alignment horizontal="center"/>
    </xf>
    <xf numFmtId="0" fontId="1" fillId="0" borderId="2" xfId="0" applyFont="1" applyBorder="1" applyAlignment="1">
      <alignment horizontal="left"/>
    </xf>
    <xf numFmtId="0" fontId="0" fillId="4" borderId="0" xfId="0" applyFont="1" applyFill="1" applyBorder="1"/>
    <xf numFmtId="0" fontId="0" fillId="2" borderId="0" xfId="0" applyFont="1" applyFill="1" applyBorder="1"/>
    <xf numFmtId="0" fontId="1" fillId="0" borderId="2" xfId="0" applyFont="1" applyBorder="1" applyAlignment="1">
      <alignment wrapText="1"/>
    </xf>
    <xf numFmtId="0" fontId="24" fillId="0" borderId="2" xfId="0" applyFont="1" applyFill="1" applyBorder="1" applyAlignment="1">
      <alignment horizontal="center" vertical="center" wrapText="1"/>
    </xf>
    <xf numFmtId="0" fontId="21" fillId="0" borderId="0" xfId="0" applyFont="1" applyFill="1" applyBorder="1" applyAlignment="1">
      <alignment horizontal="left"/>
    </xf>
    <xf numFmtId="0" fontId="22" fillId="0" borderId="0" xfId="0" applyFont="1"/>
    <xf numFmtId="0" fontId="0" fillId="0" borderId="2" xfId="0" applyFont="1" applyBorder="1" applyAlignment="1">
      <alignment vertical="top"/>
    </xf>
    <xf numFmtId="0" fontId="0" fillId="0" borderId="0" xfId="0" applyFont="1" applyAlignment="1">
      <alignment wrapText="1"/>
    </xf>
    <xf numFmtId="0" fontId="25" fillId="0" borderId="0" xfId="0" applyFont="1"/>
    <xf numFmtId="0" fontId="25" fillId="0" borderId="0" xfId="0" applyFont="1" applyFill="1" applyBorder="1"/>
    <xf numFmtId="0" fontId="14" fillId="2" borderId="0" xfId="0" applyFont="1" applyFill="1" applyProtection="1">
      <protection locked="0"/>
    </xf>
    <xf numFmtId="0" fontId="14" fillId="2" borderId="0" xfId="0" applyFont="1" applyFill="1" applyAlignment="1" applyProtection="1">
      <alignment wrapText="1"/>
      <protection locked="0"/>
    </xf>
    <xf numFmtId="0" fontId="14" fillId="2" borderId="0" xfId="0" applyFont="1" applyFill="1" applyAlignment="1" applyProtection="1">
      <protection locked="0"/>
    </xf>
    <xf numFmtId="0" fontId="14" fillId="0" borderId="0" xfId="0" applyFont="1" applyProtection="1">
      <protection locked="0"/>
    </xf>
    <xf numFmtId="0" fontId="17" fillId="2" borderId="0" xfId="0" applyFont="1" applyFill="1" applyProtection="1"/>
    <xf numFmtId="0" fontId="14" fillId="2" borderId="0" xfId="0" applyFont="1" applyFill="1" applyAlignment="1" applyProtection="1">
      <alignment horizontal="center"/>
      <protection locked="0"/>
    </xf>
    <xf numFmtId="0" fontId="27" fillId="2" borderId="0" xfId="5" applyFont="1" applyFill="1" applyProtection="1">
      <protection locked="0"/>
    </xf>
    <xf numFmtId="0" fontId="28" fillId="0" borderId="0" xfId="0" applyFont="1"/>
    <xf numFmtId="0" fontId="0" fillId="0" borderId="0" xfId="0" applyFont="1" applyFill="1" applyBorder="1" applyAlignment="1">
      <alignment wrapText="1"/>
    </xf>
    <xf numFmtId="0" fontId="26" fillId="2" borderId="0" xfId="0" applyFont="1" applyFill="1" applyProtection="1">
      <protection locked="0"/>
    </xf>
    <xf numFmtId="0" fontId="0" fillId="3" borderId="2" xfId="0" applyFont="1" applyFill="1" applyBorder="1" applyAlignment="1">
      <alignment horizontal="left"/>
    </xf>
    <xf numFmtId="0" fontId="26" fillId="2" borderId="2" xfId="1" applyFont="1" applyFill="1" applyBorder="1" applyAlignment="1" applyProtection="1">
      <alignment horizontal="center" wrapText="1"/>
    </xf>
    <xf numFmtId="0" fontId="26" fillId="2" borderId="2" xfId="1" applyFont="1" applyFill="1" applyBorder="1" applyAlignment="1" applyProtection="1">
      <alignment wrapText="1"/>
    </xf>
    <xf numFmtId="0" fontId="0" fillId="0" borderId="2" xfId="0" applyFont="1" applyBorder="1" applyAlignment="1">
      <alignment wrapText="1"/>
    </xf>
    <xf numFmtId="0" fontId="26" fillId="2" borderId="2" xfId="1" applyFont="1" applyFill="1" applyBorder="1" applyAlignment="1" applyProtection="1">
      <alignment horizontal="center" wrapText="1"/>
    </xf>
    <xf numFmtId="0" fontId="23" fillId="7" borderId="2" xfId="0" applyFont="1" applyFill="1" applyBorder="1"/>
    <xf numFmtId="0" fontId="21" fillId="2" borderId="2" xfId="0" applyFont="1" applyFill="1" applyBorder="1" applyAlignment="1">
      <alignment horizontal="left"/>
    </xf>
    <xf numFmtId="0" fontId="21" fillId="0" borderId="0" xfId="0" applyFont="1" applyBorder="1"/>
    <xf numFmtId="0" fontId="0" fillId="3" borderId="6" xfId="0" applyFont="1" applyFill="1" applyBorder="1"/>
    <xf numFmtId="0" fontId="0" fillId="0" borderId="2" xfId="0" applyFont="1" applyBorder="1" applyAlignment="1">
      <alignment horizontal="left" vertical="top" wrapText="1" indent="1"/>
    </xf>
    <xf numFmtId="0" fontId="0" fillId="0" borderId="0" xfId="0" applyFont="1" applyBorder="1" applyAlignment="1">
      <alignment horizontal="left" indent="1"/>
    </xf>
    <xf numFmtId="0" fontId="31" fillId="9" borderId="2" xfId="0" applyFont="1" applyFill="1" applyBorder="1"/>
    <xf numFmtId="0" fontId="29" fillId="4" borderId="0" xfId="0" applyFont="1" applyFill="1"/>
    <xf numFmtId="0" fontId="0" fillId="4" borderId="0" xfId="0" applyFill="1"/>
    <xf numFmtId="0" fontId="1" fillId="4" borderId="0" xfId="0" applyFont="1" applyFill="1"/>
    <xf numFmtId="0" fontId="24" fillId="4" borderId="2" xfId="0" applyFont="1" applyFill="1" applyBorder="1"/>
    <xf numFmtId="0" fontId="24" fillId="4" borderId="2" xfId="0" applyFont="1" applyFill="1" applyBorder="1" applyAlignment="1">
      <alignment wrapText="1"/>
    </xf>
    <xf numFmtId="0" fontId="21" fillId="4" borderId="2" xfId="0" applyFont="1" applyFill="1" applyBorder="1"/>
    <xf numFmtId="0" fontId="1" fillId="4" borderId="2" xfId="0" applyFont="1" applyFill="1" applyBorder="1"/>
    <xf numFmtId="0" fontId="1" fillId="4" borderId="2" xfId="0" applyFont="1" applyFill="1" applyBorder="1" applyAlignment="1">
      <alignment horizontal="center" wrapText="1"/>
    </xf>
    <xf numFmtId="0" fontId="32" fillId="8" borderId="2" xfId="4" applyFont="1" applyFill="1" applyBorder="1" applyAlignment="1" applyProtection="1">
      <alignment horizontal="center"/>
    </xf>
    <xf numFmtId="0" fontId="21" fillId="2" borderId="1" xfId="0" applyFont="1" applyFill="1" applyBorder="1" applyAlignment="1"/>
    <xf numFmtId="0" fontId="21" fillId="2" borderId="4" xfId="0" applyFont="1" applyFill="1" applyBorder="1" applyAlignment="1"/>
    <xf numFmtId="0" fontId="33" fillId="0" borderId="0" xfId="0" applyFont="1" applyAlignment="1">
      <alignment horizontal="left" vertical="center" wrapText="1"/>
    </xf>
    <xf numFmtId="0" fontId="33" fillId="0" borderId="0" xfId="0" applyFont="1" applyAlignment="1">
      <alignment horizontal="left" vertical="center" wrapText="1"/>
    </xf>
    <xf numFmtId="0" fontId="0" fillId="2" borderId="0" xfId="0" applyFill="1" applyProtection="1">
      <protection locked="0"/>
    </xf>
    <xf numFmtId="0" fontId="0" fillId="2" borderId="0" xfId="0" applyFill="1" applyProtection="1"/>
    <xf numFmtId="0" fontId="34" fillId="0" borderId="0" xfId="0" applyFont="1" applyAlignment="1"/>
    <xf numFmtId="0" fontId="1" fillId="2" borderId="2" xfId="0" applyFont="1" applyFill="1" applyBorder="1" applyAlignment="1">
      <alignment wrapText="1"/>
    </xf>
    <xf numFmtId="44" fontId="1" fillId="2" borderId="2" xfId="2" applyFont="1" applyFill="1" applyBorder="1" applyAlignment="1">
      <alignment horizontal="center" wrapText="1"/>
    </xf>
    <xf numFmtId="0" fontId="0" fillId="0" borderId="2" xfId="0" applyFont="1" applyBorder="1" applyAlignment="1">
      <alignment horizontal="left" vertical="top" wrapText="1"/>
    </xf>
    <xf numFmtId="0" fontId="23" fillId="3" borderId="2" xfId="0" applyFont="1" applyFill="1" applyBorder="1"/>
    <xf numFmtId="0" fontId="35" fillId="0" borderId="2" xfId="0" applyFont="1" applyFill="1" applyBorder="1" applyAlignment="1">
      <alignment horizontal="center"/>
    </xf>
    <xf numFmtId="0" fontId="4" fillId="0" borderId="0" xfId="0" applyFont="1" applyBorder="1"/>
    <xf numFmtId="0" fontId="0" fillId="2" borderId="0" xfId="0" applyFill="1"/>
    <xf numFmtId="0" fontId="0" fillId="2" borderId="0" xfId="0" applyFill="1" applyAlignment="1">
      <alignment wrapText="1"/>
    </xf>
    <xf numFmtId="0" fontId="18" fillId="2" borderId="0" xfId="0" applyFont="1" applyFill="1"/>
    <xf numFmtId="0" fontId="37" fillId="8" borderId="2" xfId="3" applyFont="1" applyFill="1" applyBorder="1" applyProtection="1">
      <protection locked="0"/>
    </xf>
    <xf numFmtId="0" fontId="37" fillId="8" borderId="2" xfId="3" applyFont="1" applyFill="1" applyBorder="1" applyAlignment="1" applyProtection="1">
      <alignment horizontal="center"/>
      <protection locked="0"/>
    </xf>
    <xf numFmtId="0" fontId="34" fillId="8" borderId="2" xfId="4" applyFont="1" applyFill="1" applyBorder="1" applyAlignment="1" applyProtection="1">
      <alignment horizontal="center"/>
    </xf>
    <xf numFmtId="0" fontId="38" fillId="8" borderId="2" xfId="3" applyFont="1" applyFill="1" applyBorder="1" applyProtection="1">
      <protection locked="0"/>
    </xf>
    <xf numFmtId="0" fontId="38" fillId="8" borderId="2" xfId="3" applyFont="1" applyFill="1" applyBorder="1" applyAlignment="1" applyProtection="1">
      <alignment horizontal="center"/>
      <protection locked="0"/>
    </xf>
    <xf numFmtId="0" fontId="39" fillId="0" borderId="2" xfId="4" applyFont="1" applyFill="1" applyBorder="1" applyAlignment="1" applyProtection="1">
      <alignment horizontal="center"/>
    </xf>
    <xf numFmtId="0" fontId="26" fillId="2" borderId="4" xfId="1" applyFont="1" applyFill="1" applyBorder="1" applyAlignment="1" applyProtection="1">
      <alignment wrapText="1"/>
    </xf>
    <xf numFmtId="0" fontId="12" fillId="0" borderId="2" xfId="4" applyFill="1" applyBorder="1" applyAlignment="1" applyProtection="1">
      <alignment horizontal="center"/>
    </xf>
    <xf numFmtId="0" fontId="0" fillId="8" borderId="1" xfId="0" applyFont="1" applyFill="1" applyBorder="1"/>
    <xf numFmtId="0" fontId="23" fillId="8" borderId="1" xfId="0" applyFont="1" applyFill="1" applyBorder="1"/>
    <xf numFmtId="0" fontId="34" fillId="8" borderId="1" xfId="0" applyFont="1" applyFill="1" applyBorder="1"/>
    <xf numFmtId="0" fontId="23" fillId="3" borderId="2" xfId="0" applyFont="1" applyFill="1" applyBorder="1" applyAlignment="1">
      <alignment horizontal="right" vertical="center"/>
    </xf>
    <xf numFmtId="0" fontId="23" fillId="3" borderId="2" xfId="0" applyFont="1" applyFill="1" applyBorder="1" applyAlignment="1">
      <alignment vertical="center" wrapText="1"/>
    </xf>
    <xf numFmtId="0" fontId="36" fillId="0" borderId="6" xfId="0" applyFont="1" applyBorder="1" applyAlignment="1">
      <alignment horizontal="center" vertical="center"/>
    </xf>
    <xf numFmtId="0" fontId="36" fillId="0" borderId="6" xfId="0" applyFont="1" applyBorder="1" applyAlignment="1">
      <alignment horizontal="center" vertical="center" wrapText="1"/>
    </xf>
    <xf numFmtId="0" fontId="23" fillId="3" borderId="5" xfId="0" applyFont="1" applyFill="1" applyBorder="1" applyAlignment="1">
      <alignment horizontal="right" vertical="center"/>
    </xf>
    <xf numFmtId="0" fontId="23" fillId="3" borderId="5" xfId="0" applyFont="1" applyFill="1" applyBorder="1" applyAlignment="1">
      <alignment vertical="center" wrapText="1"/>
    </xf>
    <xf numFmtId="0" fontId="40" fillId="3" borderId="12" xfId="0" applyFont="1" applyFill="1" applyBorder="1" applyAlignment="1">
      <alignment horizontal="right" vertical="center"/>
    </xf>
    <xf numFmtId="0" fontId="40" fillId="3" borderId="13" xfId="0" applyFont="1" applyFill="1" applyBorder="1" applyAlignment="1">
      <alignment vertical="center" wrapText="1"/>
    </xf>
    <xf numFmtId="0" fontId="23" fillId="3" borderId="6" xfId="0" applyFont="1" applyFill="1" applyBorder="1" applyAlignment="1">
      <alignment horizontal="right" vertical="center"/>
    </xf>
    <xf numFmtId="0" fontId="23" fillId="3" borderId="6" xfId="0" applyFont="1" applyFill="1" applyBorder="1" applyAlignment="1">
      <alignment vertical="center" wrapText="1"/>
    </xf>
    <xf numFmtId="0" fontId="32" fillId="8" borderId="1" xfId="0" applyFont="1" applyFill="1" applyBorder="1"/>
    <xf numFmtId="0" fontId="38" fillId="0" borderId="0" xfId="0" applyFont="1" applyProtection="1">
      <protection locked="0"/>
    </xf>
    <xf numFmtId="0" fontId="38" fillId="2" borderId="0" xfId="0" applyFont="1" applyFill="1" applyProtection="1">
      <protection locked="0"/>
    </xf>
    <xf numFmtId="0" fontId="41" fillId="2" borderId="2" xfId="3" applyFont="1" applyFill="1" applyBorder="1" applyAlignment="1" applyProtection="1">
      <alignment horizontal="center"/>
      <protection locked="0"/>
    </xf>
    <xf numFmtId="0" fontId="42" fillId="2" borderId="2" xfId="3" applyFont="1" applyFill="1" applyBorder="1" applyAlignment="1" applyProtection="1">
      <alignment horizontal="center"/>
      <protection locked="0"/>
    </xf>
    <xf numFmtId="0" fontId="0" fillId="2" borderId="0" xfId="0" applyFont="1" applyFill="1" applyProtection="1">
      <protection locked="0"/>
    </xf>
    <xf numFmtId="0" fontId="1" fillId="0" borderId="0" xfId="0" applyFont="1" applyBorder="1" applyAlignment="1">
      <alignment wrapText="1"/>
    </xf>
    <xf numFmtId="0" fontId="0" fillId="0" borderId="0" xfId="0" applyFont="1" applyBorder="1" applyAlignment="1">
      <alignment wrapText="1"/>
    </xf>
    <xf numFmtId="0" fontId="23" fillId="0" borderId="0" xfId="0" applyFont="1"/>
    <xf numFmtId="0" fontId="23" fillId="0" borderId="0" xfId="0" applyFont="1" applyFill="1" applyBorder="1"/>
    <xf numFmtId="0" fontId="23" fillId="0" borderId="0" xfId="0" applyFont="1" applyBorder="1" applyAlignment="1">
      <alignment wrapText="1"/>
    </xf>
    <xf numFmtId="44" fontId="23" fillId="8" borderId="2" xfId="2" applyFont="1" applyFill="1" applyBorder="1"/>
    <xf numFmtId="43" fontId="23" fillId="8" borderId="2" xfId="6" applyFont="1" applyFill="1" applyBorder="1"/>
    <xf numFmtId="44" fontId="34" fillId="8" borderId="2" xfId="2" applyFont="1" applyFill="1" applyBorder="1"/>
    <xf numFmtId="43" fontId="34" fillId="8" borderId="2" xfId="6" applyFont="1" applyFill="1" applyBorder="1"/>
    <xf numFmtId="1" fontId="23" fillId="8" borderId="2" xfId="6" applyNumberFormat="1" applyFont="1" applyFill="1" applyBorder="1" applyAlignment="1">
      <alignment horizontal="center"/>
    </xf>
    <xf numFmtId="1" fontId="34" fillId="8" borderId="2" xfId="6" applyNumberFormat="1" applyFont="1" applyFill="1" applyBorder="1" applyAlignment="1">
      <alignment horizontal="center"/>
    </xf>
    <xf numFmtId="1" fontId="23" fillId="8" borderId="2" xfId="2" applyNumberFormat="1" applyFont="1" applyFill="1" applyBorder="1"/>
    <xf numFmtId="1" fontId="23" fillId="8" borderId="2" xfId="2" applyNumberFormat="1" applyFont="1" applyFill="1" applyBorder="1" applyAlignment="1">
      <alignment horizontal="center"/>
    </xf>
    <xf numFmtId="1" fontId="34" fillId="8" borderId="2" xfId="2" applyNumberFormat="1" applyFont="1" applyFill="1" applyBorder="1"/>
    <xf numFmtId="1" fontId="34" fillId="8" borderId="2" xfId="2" applyNumberFormat="1" applyFont="1" applyFill="1" applyBorder="1" applyAlignment="1">
      <alignment horizontal="center"/>
    </xf>
    <xf numFmtId="0" fontId="39" fillId="0" borderId="2" xfId="0" applyFont="1" applyFill="1" applyBorder="1" applyAlignment="1">
      <alignment horizontal="center"/>
    </xf>
    <xf numFmtId="0" fontId="46" fillId="0" borderId="2" xfId="0" applyFont="1" applyFill="1" applyBorder="1"/>
    <xf numFmtId="1" fontId="46" fillId="0" borderId="2" xfId="6" applyNumberFormat="1" applyFont="1" applyFill="1" applyBorder="1"/>
    <xf numFmtId="9" fontId="0" fillId="3" borderId="2" xfId="7" applyFont="1" applyFill="1" applyBorder="1" applyAlignment="1">
      <alignment horizontal="center"/>
    </xf>
    <xf numFmtId="9" fontId="31" fillId="3" borderId="2" xfId="7" applyFont="1" applyFill="1" applyBorder="1" applyAlignment="1">
      <alignment horizontal="center"/>
    </xf>
    <xf numFmtId="0" fontId="21" fillId="3" borderId="2" xfId="0" applyFont="1" applyFill="1" applyBorder="1" applyAlignment="1">
      <alignment horizontal="center"/>
    </xf>
    <xf numFmtId="0" fontId="0" fillId="3" borderId="2" xfId="0" applyFont="1" applyFill="1" applyBorder="1" applyAlignment="1">
      <alignment horizontal="center"/>
    </xf>
    <xf numFmtId="0" fontId="26" fillId="2" borderId="2" xfId="1" applyFont="1" applyFill="1" applyBorder="1" applyAlignment="1" applyProtection="1">
      <alignment horizontal="center" wrapText="1"/>
    </xf>
    <xf numFmtId="0" fontId="21" fillId="0" borderId="2" xfId="0" applyFont="1" applyFill="1" applyBorder="1" applyAlignment="1">
      <alignment wrapText="1"/>
    </xf>
    <xf numFmtId="0" fontId="0" fillId="4" borderId="14" xfId="0" applyFont="1" applyFill="1" applyBorder="1"/>
    <xf numFmtId="0" fontId="5" fillId="4" borderId="0" xfId="0" applyFont="1" applyFill="1" applyBorder="1"/>
    <xf numFmtId="0" fontId="21" fillId="8" borderId="2" xfId="0" applyFont="1" applyFill="1" applyBorder="1" applyAlignment="1">
      <alignment horizontal="center"/>
    </xf>
    <xf numFmtId="9" fontId="32" fillId="8" borderId="2" xfId="4" applyNumberFormat="1" applyFont="1" applyFill="1" applyBorder="1" applyAlignment="1" applyProtection="1">
      <alignment horizontal="center"/>
    </xf>
    <xf numFmtId="0" fontId="0" fillId="3" borderId="11" xfId="0" applyFont="1" applyFill="1" applyBorder="1"/>
    <xf numFmtId="0" fontId="0" fillId="3" borderId="1" xfId="0" applyFont="1" applyFill="1" applyBorder="1"/>
    <xf numFmtId="0" fontId="26" fillId="2" borderId="6" xfId="1" applyFont="1" applyFill="1" applyBorder="1" applyAlignment="1" applyProtection="1">
      <alignment wrapText="1"/>
    </xf>
    <xf numFmtId="0" fontId="14" fillId="2" borderId="0" xfId="0" applyFont="1" applyFill="1" applyBorder="1" applyProtection="1">
      <protection locked="0"/>
    </xf>
    <xf numFmtId="0" fontId="17" fillId="2" borderId="0" xfId="0" applyFont="1" applyFill="1" applyBorder="1" applyProtection="1"/>
    <xf numFmtId="0" fontId="14" fillId="2" borderId="0" xfId="0" applyFont="1" applyFill="1" applyBorder="1" applyAlignment="1" applyProtection="1">
      <alignment horizontal="center"/>
      <protection locked="0"/>
    </xf>
    <xf numFmtId="0" fontId="26" fillId="2" borderId="0" xfId="0" applyFont="1" applyFill="1" applyBorder="1" applyProtection="1">
      <protection locked="0"/>
    </xf>
    <xf numFmtId="0" fontId="26" fillId="0" borderId="11" xfId="0" applyFont="1" applyFill="1" applyBorder="1"/>
    <xf numFmtId="0" fontId="0" fillId="0" borderId="11" xfId="0" applyFont="1" applyFill="1" applyBorder="1"/>
    <xf numFmtId="0" fontId="0" fillId="2" borderId="0" xfId="0" applyFont="1" applyFill="1" applyBorder="1" applyAlignment="1" applyProtection="1">
      <protection locked="0"/>
    </xf>
    <xf numFmtId="0" fontId="21" fillId="8" borderId="2" xfId="0" applyFont="1" applyFill="1" applyBorder="1" applyAlignment="1">
      <alignment wrapText="1"/>
    </xf>
    <xf numFmtId="0" fontId="1" fillId="0" borderId="0" xfId="0" applyFont="1" applyAlignment="1">
      <alignment horizontal="center"/>
    </xf>
    <xf numFmtId="0" fontId="0" fillId="7" borderId="2" xfId="0" applyFont="1" applyFill="1" applyBorder="1"/>
    <xf numFmtId="0" fontId="0" fillId="3" borderId="6" xfId="0" applyFont="1" applyFill="1" applyBorder="1" applyAlignment="1">
      <alignment horizontal="center"/>
    </xf>
    <xf numFmtId="0" fontId="23" fillId="7" borderId="2" xfId="0" applyFont="1" applyFill="1" applyBorder="1" applyAlignment="1">
      <alignment horizontal="center"/>
    </xf>
    <xf numFmtId="0" fontId="23" fillId="7" borderId="5" xfId="0" applyFont="1" applyFill="1" applyBorder="1" applyAlignment="1">
      <alignment horizontal="center"/>
    </xf>
    <xf numFmtId="0" fontId="0" fillId="7" borderId="2" xfId="0" applyFont="1" applyFill="1" applyBorder="1" applyAlignment="1">
      <alignment horizontal="center"/>
    </xf>
    <xf numFmtId="0" fontId="34" fillId="7" borderId="1" xfId="0" applyFont="1" applyFill="1" applyBorder="1"/>
    <xf numFmtId="0" fontId="34" fillId="9" borderId="1" xfId="0" applyFont="1" applyFill="1" applyBorder="1"/>
    <xf numFmtId="0" fontId="48" fillId="2" borderId="0" xfId="0" applyFont="1" applyFill="1" applyProtection="1"/>
    <xf numFmtId="0" fontId="49" fillId="2" borderId="0" xfId="0" applyFont="1" applyFill="1" applyProtection="1"/>
    <xf numFmtId="0" fontId="50" fillId="2" borderId="0" xfId="0" applyFont="1" applyFill="1" applyProtection="1"/>
    <xf numFmtId="0" fontId="51" fillId="2" borderId="0" xfId="0" applyFont="1" applyFill="1" applyProtection="1"/>
    <xf numFmtId="0" fontId="51" fillId="2" borderId="0" xfId="0" applyFont="1" applyFill="1" applyProtection="1">
      <protection locked="0"/>
    </xf>
    <xf numFmtId="0" fontId="21" fillId="0" borderId="2" xfId="0" applyFont="1" applyBorder="1" applyAlignment="1">
      <alignment wrapText="1"/>
    </xf>
    <xf numFmtId="0" fontId="0" fillId="8" borderId="0" xfId="0" applyFont="1" applyFill="1" applyBorder="1"/>
    <xf numFmtId="0" fontId="55" fillId="0" borderId="0" xfId="0" applyFont="1"/>
    <xf numFmtId="0" fontId="0" fillId="0" borderId="2" xfId="0" applyFont="1" applyFill="1" applyBorder="1" applyAlignment="1">
      <alignment horizontal="left" wrapText="1"/>
    </xf>
    <xf numFmtId="0" fontId="0" fillId="0" borderId="2" xfId="0" applyFont="1" applyFill="1" applyBorder="1" applyAlignment="1">
      <alignment horizontal="left" vertical="top" wrapText="1"/>
    </xf>
    <xf numFmtId="0" fontId="3" fillId="0" borderId="0" xfId="0" applyFont="1" applyFill="1"/>
    <xf numFmtId="0" fontId="0" fillId="0" borderId="0" xfId="0" applyFont="1" applyFill="1" applyAlignment="1">
      <alignment vertical="top" wrapText="1"/>
    </xf>
    <xf numFmtId="0" fontId="21" fillId="0" borderId="0" xfId="0" applyFont="1" applyFill="1"/>
    <xf numFmtId="0" fontId="0" fillId="0" borderId="0" xfId="0" applyFont="1" applyFill="1" applyAlignment="1"/>
    <xf numFmtId="0" fontId="0" fillId="0" borderId="0" xfId="0" applyFill="1"/>
    <xf numFmtId="0" fontId="0" fillId="0" borderId="0" xfId="0" applyFill="1" applyAlignment="1"/>
    <xf numFmtId="0" fontId="1" fillId="0" borderId="2" xfId="0" applyFont="1" applyFill="1" applyBorder="1" applyAlignment="1">
      <alignment wrapText="1"/>
    </xf>
    <xf numFmtId="0" fontId="1" fillId="0" borderId="0" xfId="0" applyFont="1" applyFill="1" applyBorder="1" applyAlignment="1">
      <alignment wrapText="1"/>
    </xf>
    <xf numFmtId="0" fontId="21" fillId="8" borderId="2" xfId="0" applyFont="1" applyFill="1" applyBorder="1" applyAlignment="1">
      <alignment horizontal="left" wrapText="1"/>
    </xf>
    <xf numFmtId="0" fontId="1" fillId="0" borderId="2" xfId="0" applyFont="1" applyFill="1" applyBorder="1" applyAlignment="1">
      <alignment horizontal="center" wrapText="1"/>
    </xf>
    <xf numFmtId="0" fontId="60" fillId="7" borderId="2" xfId="0" applyFont="1" applyFill="1" applyBorder="1" applyAlignment="1">
      <alignment horizontal="center"/>
    </xf>
    <xf numFmtId="0" fontId="60" fillId="0" borderId="2" xfId="0" applyFont="1" applyFill="1" applyBorder="1" applyAlignment="1">
      <alignment horizontal="center"/>
    </xf>
    <xf numFmtId="0" fontId="58" fillId="4" borderId="0" xfId="0" applyFont="1" applyFill="1"/>
    <xf numFmtId="0" fontId="58" fillId="7" borderId="1" xfId="0" applyFont="1" applyFill="1" applyBorder="1"/>
    <xf numFmtId="0" fontId="59" fillId="7" borderId="2" xfId="0" applyFont="1" applyFill="1" applyBorder="1" applyAlignment="1">
      <alignment horizontal="right"/>
    </xf>
    <xf numFmtId="0" fontId="60" fillId="7" borderId="2" xfId="0" applyFont="1" applyFill="1" applyBorder="1" applyAlignment="1">
      <alignment horizontal="right"/>
    </xf>
    <xf numFmtId="0" fontId="23" fillId="7" borderId="5" xfId="0" applyFont="1" applyFill="1" applyBorder="1"/>
    <xf numFmtId="0" fontId="61" fillId="0" borderId="2" xfId="0" applyFont="1" applyFill="1" applyBorder="1" applyAlignment="1">
      <alignment horizontal="center" wrapText="1"/>
    </xf>
    <xf numFmtId="0" fontId="60" fillId="7" borderId="5" xfId="0" applyFont="1" applyFill="1" applyBorder="1"/>
    <xf numFmtId="0" fontId="60" fillId="7" borderId="5" xfId="0" applyFont="1" applyFill="1" applyBorder="1" applyAlignment="1">
      <alignment horizontal="center"/>
    </xf>
    <xf numFmtId="0" fontId="1" fillId="3" borderId="2" xfId="0" applyFont="1" applyFill="1" applyBorder="1" applyAlignment="1">
      <alignment horizontal="left" indent="1"/>
    </xf>
    <xf numFmtId="0" fontId="1" fillId="3" borderId="2" xfId="0" applyFont="1" applyFill="1" applyBorder="1" applyAlignment="1">
      <alignment horizontal="left" wrapText="1" indent="1"/>
    </xf>
    <xf numFmtId="0" fontId="38" fillId="8" borderId="3" xfId="3" applyFont="1" applyFill="1" applyBorder="1" applyAlignment="1" applyProtection="1">
      <alignment horizontal="center"/>
      <protection locked="0"/>
    </xf>
    <xf numFmtId="0" fontId="37" fillId="8" borderId="3" xfId="3" applyFont="1" applyFill="1" applyBorder="1" applyAlignment="1" applyProtection="1">
      <alignment horizontal="center"/>
      <protection locked="0"/>
    </xf>
    <xf numFmtId="0" fontId="26" fillId="0" borderId="0" xfId="1" applyFont="1" applyFill="1" applyBorder="1" applyAlignment="1" applyProtection="1">
      <alignment wrapText="1"/>
    </xf>
    <xf numFmtId="0" fontId="39" fillId="0" borderId="0" xfId="4" applyFont="1" applyFill="1" applyBorder="1" applyAlignment="1" applyProtection="1">
      <alignment horizontal="center"/>
    </xf>
    <xf numFmtId="0" fontId="12" fillId="0" borderId="0" xfId="4" applyFill="1" applyBorder="1" applyAlignment="1" applyProtection="1">
      <alignment horizontal="center"/>
    </xf>
    <xf numFmtId="0" fontId="26" fillId="0" borderId="0" xfId="1" applyFont="1" applyFill="1" applyBorder="1" applyAlignment="1" applyProtection="1">
      <alignment horizontal="center" wrapText="1"/>
    </xf>
    <xf numFmtId="0" fontId="38" fillId="0" borderId="0" xfId="3" applyFont="1" applyFill="1" applyBorder="1" applyAlignment="1" applyProtection="1">
      <alignment horizontal="center"/>
      <protection locked="0"/>
    </xf>
    <xf numFmtId="0" fontId="38" fillId="0" borderId="0" xfId="3" applyFont="1" applyFill="1" applyBorder="1" applyProtection="1">
      <protection locked="0"/>
    </xf>
    <xf numFmtId="0" fontId="32" fillId="0" borderId="0" xfId="4" applyFont="1" applyFill="1" applyBorder="1" applyAlignment="1" applyProtection="1">
      <alignment horizontal="center"/>
    </xf>
    <xf numFmtId="0" fontId="37" fillId="0" borderId="0" xfId="3" applyFont="1" applyFill="1" applyBorder="1" applyAlignment="1" applyProtection="1">
      <alignment horizontal="center"/>
      <protection locked="0"/>
    </xf>
    <xf numFmtId="0" fontId="37" fillId="0" borderId="0" xfId="3" applyFont="1" applyFill="1" applyBorder="1" applyProtection="1">
      <protection locked="0"/>
    </xf>
    <xf numFmtId="0" fontId="34" fillId="0" borderId="0" xfId="4" applyFont="1" applyFill="1" applyBorder="1" applyAlignment="1" applyProtection="1">
      <alignment horizontal="center"/>
    </xf>
    <xf numFmtId="0" fontId="26" fillId="0" borderId="17" xfId="1" applyFont="1" applyFill="1" applyBorder="1" applyAlignment="1" applyProtection="1">
      <alignment wrapText="1"/>
    </xf>
    <xf numFmtId="0" fontId="14" fillId="2" borderId="17" xfId="0" applyFont="1" applyFill="1" applyBorder="1" applyProtection="1">
      <protection locked="0"/>
    </xf>
    <xf numFmtId="0" fontId="14" fillId="0" borderId="17" xfId="0" applyFont="1" applyBorder="1" applyProtection="1">
      <protection locked="0"/>
    </xf>
    <xf numFmtId="0" fontId="62" fillId="0" borderId="0" xfId="0" applyFont="1"/>
    <xf numFmtId="0" fontId="63" fillId="0" borderId="0" xfId="0" applyFont="1"/>
    <xf numFmtId="0" fontId="64" fillId="0" borderId="0" xfId="0" applyFont="1"/>
    <xf numFmtId="0" fontId="64" fillId="0" borderId="0" xfId="0" applyFont="1" applyFill="1" applyBorder="1"/>
    <xf numFmtId="0" fontId="63" fillId="0" borderId="0" xfId="0" applyFont="1" applyBorder="1"/>
    <xf numFmtId="0" fontId="13" fillId="0" borderId="0" xfId="0" applyFont="1"/>
    <xf numFmtId="0" fontId="63" fillId="0" borderId="0" xfId="0" applyFont="1" applyFill="1" applyBorder="1"/>
    <xf numFmtId="0" fontId="63" fillId="0" borderId="0" xfId="0" applyFont="1" applyAlignment="1">
      <alignment vertical="top" wrapText="1"/>
    </xf>
    <xf numFmtId="0" fontId="63" fillId="0" borderId="0" xfId="0" applyFont="1" applyBorder="1" applyAlignment="1">
      <alignment vertical="top" wrapText="1"/>
    </xf>
    <xf numFmtId="0" fontId="65" fillId="0" borderId="0" xfId="0" applyFont="1" applyAlignment="1"/>
    <xf numFmtId="0" fontId="63" fillId="0" borderId="0" xfId="0" applyFont="1" applyAlignment="1"/>
    <xf numFmtId="0" fontId="63" fillId="0" borderId="0" xfId="0" applyFont="1" applyFill="1" applyBorder="1" applyAlignment="1"/>
    <xf numFmtId="0" fontId="63" fillId="0" borderId="0" xfId="0" applyFont="1" applyBorder="1" applyAlignment="1"/>
    <xf numFmtId="0" fontId="66" fillId="0" borderId="0" xfId="0" applyFont="1"/>
    <xf numFmtId="0" fontId="66" fillId="0" borderId="0" xfId="0" applyFont="1" applyBorder="1"/>
    <xf numFmtId="0" fontId="63" fillId="2" borderId="2" xfId="0" applyFont="1" applyFill="1" applyBorder="1"/>
    <xf numFmtId="0" fontId="64" fillId="0" borderId="2" xfId="0" applyFont="1" applyFill="1" applyBorder="1" applyAlignment="1">
      <alignment wrapText="1"/>
    </xf>
    <xf numFmtId="0" fontId="63" fillId="3" borderId="1" xfId="0" applyFont="1" applyFill="1" applyBorder="1"/>
    <xf numFmtId="0" fontId="64" fillId="2" borderId="2" xfId="0" applyFont="1" applyFill="1" applyBorder="1" applyAlignment="1"/>
    <xf numFmtId="0" fontId="64" fillId="2" borderId="2" xfId="0" applyFont="1" applyFill="1" applyBorder="1" applyAlignment="1">
      <alignment wrapText="1"/>
    </xf>
    <xf numFmtId="0" fontId="63" fillId="3" borderId="11" xfId="0" applyFont="1" applyFill="1" applyBorder="1"/>
    <xf numFmtId="0" fontId="64" fillId="2" borderId="7" xfId="0" applyFont="1" applyFill="1" applyBorder="1" applyAlignment="1"/>
    <xf numFmtId="0" fontId="62" fillId="2" borderId="2" xfId="0" applyFont="1" applyFill="1" applyBorder="1" applyAlignment="1">
      <alignment horizontal="left" wrapText="1"/>
    </xf>
    <xf numFmtId="0" fontId="64" fillId="2" borderId="2" xfId="0" applyFont="1" applyFill="1" applyBorder="1"/>
    <xf numFmtId="0" fontId="63" fillId="2" borderId="0" xfId="0" applyFont="1" applyFill="1"/>
    <xf numFmtId="0" fontId="64" fillId="2" borderId="0" xfId="0" applyFont="1" applyFill="1"/>
    <xf numFmtId="0" fontId="66" fillId="2" borderId="0" xfId="0" applyFont="1" applyFill="1"/>
    <xf numFmtId="0" fontId="64" fillId="0" borderId="2" xfId="0" applyFont="1" applyBorder="1" applyAlignment="1">
      <alignment wrapText="1"/>
    </xf>
    <xf numFmtId="0" fontId="64" fillId="0" borderId="0" xfId="0" applyFont="1" applyBorder="1"/>
    <xf numFmtId="0" fontId="63" fillId="3" borderId="1" xfId="0" applyFont="1" applyFill="1" applyBorder="1" applyAlignment="1">
      <alignment horizontal="center"/>
    </xf>
    <xf numFmtId="0" fontId="63" fillId="0" borderId="2" xfId="0" applyFont="1" applyBorder="1" applyAlignment="1">
      <alignment horizontal="left" indent="3"/>
    </xf>
    <xf numFmtId="0" fontId="64" fillId="3" borderId="2" xfId="0" applyFont="1" applyFill="1" applyBorder="1"/>
    <xf numFmtId="0" fontId="63" fillId="3" borderId="2" xfId="0" applyFont="1" applyFill="1" applyBorder="1" applyAlignment="1">
      <alignment horizontal="left" indent="3"/>
    </xf>
    <xf numFmtId="0" fontId="66" fillId="0" borderId="0" xfId="0" applyFont="1" applyFill="1"/>
    <xf numFmtId="0" fontId="63" fillId="0" borderId="2" xfId="0" applyFont="1" applyBorder="1" applyAlignment="1">
      <alignment wrapText="1"/>
    </xf>
    <xf numFmtId="0" fontId="67" fillId="3" borderId="2" xfId="0" applyFont="1" applyFill="1" applyBorder="1" applyAlignment="1">
      <alignment horizontal="center" vertical="center"/>
    </xf>
    <xf numFmtId="0" fontId="68" fillId="3" borderId="2" xfId="0" applyFont="1" applyFill="1" applyBorder="1"/>
    <xf numFmtId="0" fontId="69" fillId="3" borderId="2" xfId="0" applyFont="1" applyFill="1" applyBorder="1" applyAlignment="1">
      <alignment horizontal="center" vertical="center"/>
    </xf>
    <xf numFmtId="0" fontId="63" fillId="3" borderId="2" xfId="0" applyFont="1" applyFill="1" applyBorder="1"/>
    <xf numFmtId="0" fontId="69" fillId="3" borderId="3" xfId="0" applyFont="1" applyFill="1" applyBorder="1" applyAlignment="1">
      <alignment horizontal="center" vertical="center"/>
    </xf>
    <xf numFmtId="0" fontId="63" fillId="3" borderId="2" xfId="0" applyFont="1" applyFill="1" applyBorder="1" applyAlignment="1">
      <alignment horizontal="center" vertical="center"/>
    </xf>
    <xf numFmtId="0" fontId="65" fillId="3" borderId="2" xfId="0" applyFont="1" applyFill="1" applyBorder="1" applyAlignment="1">
      <alignment horizontal="center" vertical="center"/>
    </xf>
    <xf numFmtId="0" fontId="63" fillId="0" borderId="2" xfId="0" applyFont="1" applyBorder="1" applyAlignment="1">
      <alignment vertical="top"/>
    </xf>
    <xf numFmtId="0" fontId="63" fillId="0" borderId="2" xfId="0" applyFont="1" applyFill="1" applyBorder="1" applyAlignment="1">
      <alignment horizontal="left" vertical="top" wrapText="1"/>
    </xf>
    <xf numFmtId="0" fontId="63" fillId="3" borderId="6" xfId="0" applyFont="1" applyFill="1" applyBorder="1" applyAlignment="1">
      <alignment horizontal="center"/>
    </xf>
    <xf numFmtId="0" fontId="69" fillId="0" borderId="2" xfId="0" applyFont="1" applyFill="1" applyBorder="1" applyAlignment="1">
      <alignment horizontal="left" vertical="top" wrapText="1" indent="1"/>
    </xf>
    <xf numFmtId="0" fontId="63" fillId="0" borderId="2" xfId="0" applyFont="1" applyFill="1" applyBorder="1" applyAlignment="1">
      <alignment horizontal="left" vertical="top" wrapText="1" indent="1"/>
    </xf>
    <xf numFmtId="0" fontId="69" fillId="0" borderId="0" xfId="0" applyFont="1"/>
    <xf numFmtId="0" fontId="70" fillId="0" borderId="2" xfId="0" applyFont="1" applyBorder="1" applyAlignment="1">
      <alignment vertical="center" wrapText="1"/>
    </xf>
    <xf numFmtId="0" fontId="70" fillId="0" borderId="2" xfId="0" applyFont="1" applyFill="1" applyBorder="1" applyAlignment="1">
      <alignment vertical="center" wrapText="1"/>
    </xf>
    <xf numFmtId="0" fontId="71" fillId="0" borderId="2" xfId="0" applyFont="1" applyFill="1" applyBorder="1" applyAlignment="1">
      <alignment vertical="center" wrapText="1"/>
    </xf>
    <xf numFmtId="0" fontId="63" fillId="0" borderId="2" xfId="0" applyFont="1" applyBorder="1" applyAlignment="1">
      <alignment vertical="center" wrapText="1"/>
    </xf>
    <xf numFmtId="0" fontId="63" fillId="3" borderId="2" xfId="0" applyFont="1" applyFill="1" applyBorder="1" applyAlignment="1">
      <alignment horizontal="left"/>
    </xf>
    <xf numFmtId="0" fontId="63" fillId="3" borderId="2" xfId="0" applyFont="1" applyFill="1" applyBorder="1" applyAlignment="1">
      <alignment horizontal="center"/>
    </xf>
    <xf numFmtId="0" fontId="69" fillId="3" borderId="2" xfId="0" applyFont="1" applyFill="1" applyBorder="1" applyAlignment="1">
      <alignment horizontal="left"/>
    </xf>
    <xf numFmtId="16" fontId="63" fillId="3" borderId="2" xfId="0" quotePrefix="1" applyNumberFormat="1" applyFont="1" applyFill="1" applyBorder="1" applyAlignment="1">
      <alignment horizontal="center"/>
    </xf>
    <xf numFmtId="16" fontId="63" fillId="3" borderId="2" xfId="0" applyNumberFormat="1" applyFont="1" applyFill="1" applyBorder="1" applyAlignment="1">
      <alignment horizontal="center"/>
    </xf>
    <xf numFmtId="0" fontId="63" fillId="3" borderId="2" xfId="0" applyFont="1" applyFill="1" applyBorder="1" applyAlignment="1">
      <alignment wrapText="1"/>
    </xf>
    <xf numFmtId="0" fontId="63" fillId="0" borderId="0" xfId="0" applyFont="1" applyFill="1" applyBorder="1" applyAlignment="1">
      <alignment wrapText="1"/>
    </xf>
    <xf numFmtId="0" fontId="63" fillId="3" borderId="2" xfId="0" applyFont="1" applyFill="1" applyBorder="1" applyAlignment="1"/>
    <xf numFmtId="0" fontId="65" fillId="3" borderId="2" xfId="0" applyFont="1" applyFill="1" applyBorder="1" applyAlignment="1">
      <alignment horizontal="left"/>
    </xf>
    <xf numFmtId="0" fontId="63" fillId="3" borderId="2" xfId="0" quotePrefix="1" applyFont="1" applyFill="1" applyBorder="1" applyAlignment="1">
      <alignment horizontal="center"/>
    </xf>
    <xf numFmtId="0" fontId="63" fillId="0" borderId="17" xfId="0" applyFont="1" applyBorder="1"/>
    <xf numFmtId="0" fontId="69" fillId="0" borderId="2" xfId="0" applyFont="1" applyFill="1" applyBorder="1" applyAlignment="1">
      <alignment horizontal="left" vertical="top" wrapText="1"/>
    </xf>
    <xf numFmtId="0" fontId="63" fillId="0" borderId="3" xfId="0" applyFont="1" applyFill="1" applyBorder="1" applyAlignment="1">
      <alignment horizontal="left" vertical="top" wrapText="1"/>
    </xf>
    <xf numFmtId="0" fontId="63" fillId="0" borderId="17" xfId="0" applyFont="1" applyFill="1" applyBorder="1" applyAlignment="1">
      <alignment horizontal="left" vertical="top" wrapText="1"/>
    </xf>
    <xf numFmtId="0" fontId="69" fillId="3" borderId="2" xfId="0" applyFont="1" applyFill="1" applyBorder="1" applyAlignment="1">
      <alignment horizontal="left" vertical="top" wrapText="1"/>
    </xf>
    <xf numFmtId="16" fontId="69" fillId="3" borderId="2" xfId="0" quotePrefix="1" applyNumberFormat="1" applyFont="1" applyFill="1" applyBorder="1" applyAlignment="1">
      <alignment horizontal="left"/>
    </xf>
    <xf numFmtId="0" fontId="63" fillId="3" borderId="3" xfId="0" applyFont="1" applyFill="1" applyBorder="1"/>
    <xf numFmtId="0" fontId="63" fillId="0" borderId="17" xfId="0" applyFont="1" applyFill="1" applyBorder="1" applyAlignment="1">
      <alignment horizontal="center"/>
    </xf>
    <xf numFmtId="0" fontId="63" fillId="0" borderId="0" xfId="0" applyFont="1" applyFill="1" applyBorder="1" applyAlignment="1">
      <alignment vertical="top"/>
    </xf>
    <xf numFmtId="0" fontId="63" fillId="0" borderId="0" xfId="0" applyFont="1" applyFill="1" applyBorder="1" applyAlignment="1">
      <alignment horizontal="left" vertical="top" wrapText="1"/>
    </xf>
    <xf numFmtId="0" fontId="63" fillId="0" borderId="0" xfId="0" applyFont="1" applyFill="1" applyBorder="1" applyAlignment="1">
      <alignment horizontal="center"/>
    </xf>
    <xf numFmtId="0" fontId="65" fillId="0" borderId="0" xfId="0" applyFont="1" applyFill="1" applyBorder="1" applyAlignment="1">
      <alignment horizontal="left" vertical="top" wrapText="1"/>
    </xf>
    <xf numFmtId="0" fontId="63" fillId="0" borderId="2" xfId="0" applyFont="1" applyBorder="1"/>
    <xf numFmtId="0" fontId="63" fillId="0" borderId="17" xfId="0" applyFont="1" applyBorder="1" applyAlignment="1"/>
    <xf numFmtId="0" fontId="72" fillId="0" borderId="4" xfId="0" applyFont="1" applyFill="1" applyBorder="1" applyAlignment="1">
      <alignment vertical="center"/>
    </xf>
    <xf numFmtId="0" fontId="72" fillId="0" borderId="2" xfId="0" applyFont="1" applyFill="1" applyBorder="1" applyAlignment="1">
      <alignment vertical="center"/>
    </xf>
    <xf numFmtId="0" fontId="72" fillId="0" borderId="2" xfId="0" applyFont="1" applyBorder="1" applyAlignment="1">
      <alignment horizontal="center" vertical="center" wrapText="1"/>
    </xf>
    <xf numFmtId="0" fontId="72" fillId="0" borderId="6" xfId="0" applyFont="1" applyBorder="1" applyAlignment="1">
      <alignment horizontal="center" vertical="center" wrapText="1"/>
    </xf>
    <xf numFmtId="0" fontId="72" fillId="0" borderId="15" xfId="0" applyFont="1" applyBorder="1" applyAlignment="1">
      <alignment horizontal="center" vertical="center" wrapText="1"/>
    </xf>
    <xf numFmtId="0" fontId="72" fillId="0" borderId="17" xfId="0" applyFont="1" applyFill="1" applyBorder="1" applyAlignment="1">
      <alignment horizontal="center" vertical="center" wrapText="1"/>
    </xf>
    <xf numFmtId="0" fontId="72" fillId="0" borderId="0" xfId="0" applyFont="1" applyFill="1" applyBorder="1" applyAlignment="1">
      <alignment horizontal="center" vertical="center" wrapText="1"/>
    </xf>
    <xf numFmtId="0" fontId="74" fillId="3" borderId="4" xfId="0" applyFont="1" applyFill="1" applyBorder="1" applyAlignment="1">
      <alignment vertical="center"/>
    </xf>
    <xf numFmtId="0" fontId="70" fillId="3" borderId="2" xfId="0" applyFont="1" applyFill="1" applyBorder="1" applyAlignment="1">
      <alignment vertical="center"/>
    </xf>
    <xf numFmtId="16" fontId="70" fillId="3" borderId="2" xfId="0" quotePrefix="1" applyNumberFormat="1" applyFont="1" applyFill="1" applyBorder="1" applyAlignment="1">
      <alignment horizontal="center" vertical="center"/>
    </xf>
    <xf numFmtId="0" fontId="70" fillId="3" borderId="2" xfId="0" quotePrefix="1" applyFont="1" applyFill="1" applyBorder="1" applyAlignment="1">
      <alignment horizontal="center" vertical="center"/>
    </xf>
    <xf numFmtId="0" fontId="70" fillId="3" borderId="2" xfId="0" applyFont="1" applyFill="1" applyBorder="1" applyAlignment="1">
      <alignment horizontal="center" vertical="center"/>
    </xf>
    <xf numFmtId="0" fontId="70" fillId="3" borderId="3" xfId="0" applyFont="1" applyFill="1" applyBorder="1" applyAlignment="1">
      <alignment horizontal="center" vertical="center"/>
    </xf>
    <xf numFmtId="0" fontId="70" fillId="0" borderId="17" xfId="0" applyFont="1" applyFill="1" applyBorder="1" applyAlignment="1">
      <alignment horizontal="center" vertical="center"/>
    </xf>
    <xf numFmtId="0" fontId="70" fillId="0" borderId="0" xfId="0" applyFont="1" applyFill="1" applyBorder="1" applyAlignment="1">
      <alignment horizontal="center" vertical="center"/>
    </xf>
    <xf numFmtId="20" fontId="70" fillId="3" borderId="2" xfId="0" applyNumberFormat="1" applyFont="1" applyFill="1" applyBorder="1" applyAlignment="1">
      <alignment horizontal="center" vertical="center"/>
    </xf>
    <xf numFmtId="0" fontId="75" fillId="0" borderId="2" xfId="0" applyFont="1" applyBorder="1" applyAlignment="1">
      <alignment horizontal="left" vertical="center"/>
    </xf>
    <xf numFmtId="0" fontId="63" fillId="0" borderId="2" xfId="0" applyFont="1" applyFill="1" applyBorder="1" applyAlignment="1">
      <alignment vertical="top"/>
    </xf>
    <xf numFmtId="0" fontId="63" fillId="0" borderId="2" xfId="0" applyFont="1" applyFill="1" applyBorder="1" applyAlignment="1">
      <alignment horizontal="left" vertical="top" wrapText="1" indent="2"/>
    </xf>
    <xf numFmtId="0" fontId="63" fillId="0" borderId="0" xfId="0" applyFont="1" applyFill="1" applyBorder="1" applyAlignment="1">
      <alignment horizontal="left" wrapText="1"/>
    </xf>
    <xf numFmtId="0" fontId="63" fillId="0" borderId="0" xfId="0" applyFont="1" applyFill="1"/>
    <xf numFmtId="0" fontId="63" fillId="0" borderId="1" xfId="0" applyFont="1" applyFill="1" applyBorder="1"/>
    <xf numFmtId="0" fontId="63" fillId="0" borderId="2" xfId="0" applyFont="1" applyBorder="1" applyAlignment="1">
      <alignment horizontal="left" wrapText="1" indent="2"/>
    </xf>
    <xf numFmtId="0" fontId="63" fillId="0" borderId="2" xfId="0" applyFont="1" applyFill="1" applyBorder="1"/>
    <xf numFmtId="0" fontId="63" fillId="0" borderId="2" xfId="0" applyFont="1" applyFill="1" applyBorder="1" applyAlignment="1">
      <alignment horizontal="left" wrapText="1" indent="2"/>
    </xf>
    <xf numFmtId="0" fontId="63" fillId="0" borderId="7" xfId="0" applyFont="1" applyFill="1" applyBorder="1"/>
    <xf numFmtId="0" fontId="63" fillId="0" borderId="2" xfId="0" applyFont="1" applyFill="1" applyBorder="1" applyAlignment="1">
      <alignment horizontal="left" wrapText="1"/>
    </xf>
    <xf numFmtId="0" fontId="63" fillId="3" borderId="3" xfId="0" applyFont="1" applyFill="1" applyBorder="1" applyAlignment="1">
      <alignment horizontal="left" wrapText="1"/>
    </xf>
    <xf numFmtId="0" fontId="63" fillId="3" borderId="1" xfId="0" applyFont="1" applyFill="1" applyBorder="1" applyAlignment="1">
      <alignment horizontal="left" wrapText="1"/>
    </xf>
    <xf numFmtId="0" fontId="63" fillId="3" borderId="4" xfId="0" applyFont="1" applyFill="1" applyBorder="1" applyAlignment="1">
      <alignment horizontal="left" wrapText="1"/>
    </xf>
    <xf numFmtId="0" fontId="69" fillId="0" borderId="2" xfId="0" applyFont="1" applyFill="1" applyBorder="1" applyAlignment="1">
      <alignment horizontal="left" wrapText="1"/>
    </xf>
    <xf numFmtId="0" fontId="13" fillId="0" borderId="2" xfId="0" applyFont="1" applyFill="1" applyBorder="1"/>
    <xf numFmtId="0" fontId="74" fillId="3" borderId="2" xfId="0" applyFont="1" applyFill="1" applyBorder="1" applyAlignment="1">
      <alignment vertical="center"/>
    </xf>
    <xf numFmtId="0" fontId="63" fillId="3" borderId="4" xfId="0" applyFont="1" applyFill="1" applyBorder="1"/>
    <xf numFmtId="0" fontId="74" fillId="3" borderId="2" xfId="0" applyFont="1" applyFill="1" applyBorder="1" applyAlignment="1">
      <alignment horizontal="left" vertical="center" indent="1"/>
    </xf>
    <xf numFmtId="0" fontId="70" fillId="10" borderId="2" xfId="0" applyFont="1" applyFill="1" applyBorder="1" applyAlignment="1">
      <alignment vertical="center" wrapText="1"/>
    </xf>
    <xf numFmtId="0" fontId="77" fillId="10" borderId="2" xfId="0" applyFont="1" applyFill="1" applyBorder="1" applyAlignment="1">
      <alignment vertical="center" wrapText="1"/>
    </xf>
    <xf numFmtId="0" fontId="70" fillId="0" borderId="3" xfId="0" applyFont="1" applyBorder="1" applyAlignment="1">
      <alignment vertical="center" wrapText="1"/>
    </xf>
    <xf numFmtId="0" fontId="71" fillId="0" borderId="17" xfId="0" applyFont="1" applyFill="1" applyBorder="1" applyAlignment="1">
      <alignment vertical="center" wrapText="1"/>
    </xf>
    <xf numFmtId="0" fontId="72" fillId="10" borderId="2" xfId="0" applyFont="1" applyFill="1" applyBorder="1" applyAlignment="1">
      <alignment vertical="center" wrapText="1"/>
    </xf>
    <xf numFmtId="0" fontId="72" fillId="10" borderId="3" xfId="0" applyFont="1" applyFill="1" applyBorder="1" applyAlignment="1">
      <alignment vertical="center" wrapText="1"/>
    </xf>
    <xf numFmtId="0" fontId="72" fillId="0" borderId="17" xfId="0" applyFont="1" applyFill="1" applyBorder="1" applyAlignment="1">
      <alignment vertical="center" wrapText="1"/>
    </xf>
    <xf numFmtId="9" fontId="72" fillId="10" borderId="2" xfId="0" applyNumberFormat="1" applyFont="1" applyFill="1" applyBorder="1" applyAlignment="1">
      <alignment vertical="center" wrapText="1"/>
    </xf>
    <xf numFmtId="9" fontId="72" fillId="0" borderId="17" xfId="0" applyNumberFormat="1" applyFont="1" applyFill="1" applyBorder="1" applyAlignment="1">
      <alignment vertical="center" wrapText="1"/>
    </xf>
    <xf numFmtId="0" fontId="78" fillId="0" borderId="0" xfId="0" applyFont="1" applyAlignment="1">
      <alignment vertical="center"/>
    </xf>
    <xf numFmtId="0" fontId="0" fillId="0" borderId="11" xfId="0" applyBorder="1"/>
    <xf numFmtId="0" fontId="0" fillId="0" borderId="18" xfId="0" applyBorder="1"/>
    <xf numFmtId="0" fontId="0" fillId="0" borderId="19" xfId="0" applyBorder="1"/>
    <xf numFmtId="0" fontId="0" fillId="0" borderId="4" xfId="0" applyBorder="1"/>
    <xf numFmtId="0" fontId="0" fillId="0" borderId="2" xfId="0" applyBorder="1"/>
    <xf numFmtId="0" fontId="1" fillId="12" borderId="5" xfId="0" applyFont="1" applyFill="1" applyBorder="1"/>
    <xf numFmtId="0" fontId="0" fillId="12" borderId="5" xfId="0" applyFill="1" applyBorder="1"/>
    <xf numFmtId="0" fontId="1" fillId="12" borderId="2" xfId="0" applyFont="1" applyFill="1" applyBorder="1"/>
    <xf numFmtId="0" fontId="0" fillId="12" borderId="2" xfId="0" applyFill="1" applyBorder="1"/>
    <xf numFmtId="0" fontId="0" fillId="0" borderId="2" xfId="0" applyFill="1" applyBorder="1"/>
    <xf numFmtId="0" fontId="1" fillId="0" borderId="0" xfId="0" applyFont="1" applyFill="1"/>
    <xf numFmtId="0" fontId="51" fillId="2" borderId="0" xfId="0" applyFont="1" applyFill="1" applyAlignment="1" applyProtection="1">
      <alignment horizontal="left" vertical="top" wrapText="1"/>
    </xf>
    <xf numFmtId="0" fontId="13" fillId="3" borderId="8" xfId="0" applyFont="1" applyFill="1" applyBorder="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13" fillId="3" borderId="10" xfId="0" applyFont="1" applyFill="1" applyBorder="1" applyAlignment="1" applyProtection="1">
      <alignment horizontal="left" vertical="center" wrapText="1"/>
      <protection locked="0"/>
    </xf>
    <xf numFmtId="0" fontId="0" fillId="2" borderId="0" xfId="0" applyFill="1" applyAlignment="1" applyProtection="1">
      <alignment horizontal="left" vertical="top" wrapText="1"/>
      <protection locked="0"/>
    </xf>
    <xf numFmtId="0" fontId="51" fillId="2" borderId="0" xfId="0" applyFont="1" applyFill="1" applyAlignment="1" applyProtection="1">
      <alignment horizontal="left" wrapText="1"/>
    </xf>
    <xf numFmtId="0" fontId="21" fillId="3" borderId="2" xfId="0" applyFont="1" applyFill="1" applyBorder="1" applyAlignment="1">
      <alignment horizontal="left"/>
    </xf>
    <xf numFmtId="0" fontId="21" fillId="3" borderId="4" xfId="0" applyFont="1" applyFill="1" applyBorder="1" applyAlignment="1">
      <alignment horizontal="left"/>
    </xf>
    <xf numFmtId="0" fontId="0" fillId="0" borderId="2" xfId="0" applyFont="1" applyBorder="1" applyAlignment="1">
      <alignment horizontal="left" vertical="top"/>
    </xf>
    <xf numFmtId="0" fontId="0" fillId="0" borderId="0" xfId="0" applyFont="1" applyAlignment="1">
      <alignment horizontal="left" vertical="top" wrapText="1"/>
    </xf>
    <xf numFmtId="0" fontId="0" fillId="3" borderId="3" xfId="0" applyFont="1" applyFill="1" applyBorder="1" applyAlignment="1">
      <alignment horizontal="center"/>
    </xf>
    <xf numFmtId="0" fontId="0" fillId="3" borderId="1" xfId="0" applyFont="1" applyFill="1" applyBorder="1" applyAlignment="1">
      <alignment horizontal="center"/>
    </xf>
    <xf numFmtId="0" fontId="0" fillId="3" borderId="4" xfId="0" applyFont="1" applyFill="1" applyBorder="1" applyAlignment="1">
      <alignment horizontal="center"/>
    </xf>
    <xf numFmtId="0" fontId="0" fillId="3" borderId="2" xfId="0" applyFont="1" applyFill="1" applyBorder="1" applyAlignment="1">
      <alignment horizontal="center"/>
    </xf>
    <xf numFmtId="0" fontId="0" fillId="0" borderId="6" xfId="0" applyFont="1" applyBorder="1" applyAlignment="1">
      <alignment horizontal="left" vertical="top"/>
    </xf>
    <xf numFmtId="0" fontId="0" fillId="0" borderId="7" xfId="0" applyFont="1" applyBorder="1" applyAlignment="1">
      <alignment horizontal="left" vertical="top"/>
    </xf>
    <xf numFmtId="0" fontId="0" fillId="0" borderId="5" xfId="0" applyFont="1" applyBorder="1" applyAlignment="1">
      <alignment horizontal="left" vertical="top"/>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2" xfId="0" applyFont="1" applyFill="1" applyBorder="1" applyAlignment="1">
      <alignment horizontal="center" vertical="center"/>
    </xf>
    <xf numFmtId="0" fontId="1" fillId="0" borderId="1" xfId="0" applyFont="1" applyBorder="1" applyAlignment="1">
      <alignment horizontal="center" wrapText="1"/>
    </xf>
    <xf numFmtId="0" fontId="1" fillId="3" borderId="3" xfId="0" applyFont="1" applyFill="1" applyBorder="1" applyAlignment="1">
      <alignment horizontal="center"/>
    </xf>
    <xf numFmtId="0" fontId="1" fillId="3" borderId="1" xfId="0" applyFont="1" applyFill="1" applyBorder="1" applyAlignment="1">
      <alignment horizontal="center"/>
    </xf>
    <xf numFmtId="0" fontId="1" fillId="3" borderId="4" xfId="0" applyFont="1" applyFill="1" applyBorder="1" applyAlignment="1">
      <alignment horizontal="center"/>
    </xf>
    <xf numFmtId="0" fontId="1" fillId="0" borderId="2" xfId="0" applyFont="1" applyFill="1" applyBorder="1" applyAlignment="1">
      <alignment horizontal="center"/>
    </xf>
    <xf numFmtId="0" fontId="0" fillId="3" borderId="3" xfId="0" applyFont="1" applyFill="1" applyBorder="1" applyAlignment="1">
      <alignment horizontal="left"/>
    </xf>
    <xf numFmtId="0" fontId="0" fillId="3" borderId="1" xfId="0" applyFont="1" applyFill="1" applyBorder="1" applyAlignment="1">
      <alignment horizontal="left"/>
    </xf>
    <xf numFmtId="0" fontId="0" fillId="3" borderId="4" xfId="0" applyFont="1" applyFill="1" applyBorder="1" applyAlignment="1">
      <alignment horizontal="left"/>
    </xf>
    <xf numFmtId="0" fontId="0" fillId="2" borderId="0" xfId="0" applyFill="1" applyAlignment="1">
      <alignment horizontal="left" vertical="center" wrapText="1"/>
    </xf>
    <xf numFmtId="0" fontId="0" fillId="2" borderId="0" xfId="0" applyFill="1" applyAlignment="1">
      <alignment horizontal="left" vertical="top" wrapText="1"/>
    </xf>
    <xf numFmtId="0" fontId="32" fillId="8" borderId="6" xfId="0" applyFont="1" applyFill="1" applyBorder="1" applyAlignment="1">
      <alignment horizontal="center" vertical="center"/>
    </xf>
    <xf numFmtId="0" fontId="32" fillId="8" borderId="7" xfId="0" applyFont="1" applyFill="1" applyBorder="1" applyAlignment="1">
      <alignment horizontal="center" vertical="center"/>
    </xf>
    <xf numFmtId="0" fontId="32" fillId="8" borderId="5" xfId="0" applyFont="1" applyFill="1" applyBorder="1" applyAlignment="1">
      <alignment horizontal="center" vertical="center"/>
    </xf>
    <xf numFmtId="0" fontId="34" fillId="8" borderId="6" xfId="0" applyFont="1" applyFill="1" applyBorder="1" applyAlignment="1">
      <alignment horizontal="center"/>
    </xf>
    <xf numFmtId="0" fontId="34" fillId="8" borderId="7" xfId="0" applyFont="1" applyFill="1" applyBorder="1" applyAlignment="1">
      <alignment horizontal="center"/>
    </xf>
    <xf numFmtId="0" fontId="34" fillId="8" borderId="5" xfId="0" applyFont="1" applyFill="1" applyBorder="1" applyAlignment="1">
      <alignment horizontal="center"/>
    </xf>
    <xf numFmtId="0" fontId="26" fillId="0" borderId="0" xfId="1" applyFont="1" applyFill="1" applyBorder="1" applyAlignment="1" applyProtection="1">
      <alignment horizontal="center" wrapText="1"/>
    </xf>
    <xf numFmtId="0" fontId="28" fillId="0" borderId="2" xfId="0" applyFont="1" applyBorder="1" applyAlignment="1">
      <alignment horizontal="center"/>
    </xf>
    <xf numFmtId="0" fontId="26" fillId="2" borderId="2" xfId="1" applyFont="1" applyFill="1" applyBorder="1" applyAlignment="1" applyProtection="1">
      <alignment horizontal="center" wrapText="1"/>
    </xf>
    <xf numFmtId="0" fontId="26" fillId="0" borderId="2" xfId="1" applyFont="1" applyFill="1" applyBorder="1" applyAlignment="1" applyProtection="1">
      <alignment horizontal="center" wrapText="1"/>
    </xf>
    <xf numFmtId="0" fontId="26" fillId="0" borderId="6" xfId="1" applyFont="1" applyFill="1" applyBorder="1" applyAlignment="1" applyProtection="1">
      <alignment horizontal="center" wrapText="1"/>
    </xf>
    <xf numFmtId="0" fontId="26" fillId="0" borderId="5" xfId="1" applyFont="1" applyFill="1" applyBorder="1" applyAlignment="1" applyProtection="1">
      <alignment horizontal="center" wrapText="1"/>
    </xf>
    <xf numFmtId="0" fontId="26" fillId="0" borderId="15" xfId="1" applyFont="1" applyFill="1" applyBorder="1" applyAlignment="1" applyProtection="1">
      <alignment horizontal="center" wrapText="1"/>
    </xf>
    <xf numFmtId="0" fontId="26" fillId="0" borderId="16" xfId="1" applyFont="1" applyFill="1" applyBorder="1" applyAlignment="1" applyProtection="1">
      <alignment horizontal="center" wrapText="1"/>
    </xf>
    <xf numFmtId="0" fontId="21" fillId="0" borderId="3" xfId="0" applyFont="1" applyFill="1" applyBorder="1" applyAlignment="1">
      <alignment horizontal="left" wrapText="1"/>
    </xf>
    <xf numFmtId="0" fontId="21" fillId="0" borderId="1" xfId="0" applyFont="1" applyFill="1" applyBorder="1" applyAlignment="1">
      <alignment horizontal="left" wrapText="1"/>
    </xf>
    <xf numFmtId="0" fontId="21" fillId="0" borderId="4" xfId="0" applyFont="1" applyFill="1" applyBorder="1" applyAlignment="1">
      <alignment horizontal="left" wrapText="1"/>
    </xf>
    <xf numFmtId="0" fontId="21" fillId="2" borderId="2" xfId="0" applyFont="1" applyFill="1" applyBorder="1" applyAlignment="1">
      <alignment horizontal="left"/>
    </xf>
    <xf numFmtId="0" fontId="21" fillId="8" borderId="3" xfId="0" applyFont="1" applyFill="1" applyBorder="1" applyAlignment="1">
      <alignment horizontal="center"/>
    </xf>
    <xf numFmtId="0" fontId="21" fillId="8" borderId="4" xfId="0" applyFont="1" applyFill="1" applyBorder="1" applyAlignment="1">
      <alignment horizontal="center"/>
    </xf>
    <xf numFmtId="0" fontId="21" fillId="8" borderId="3" xfId="0" applyFont="1" applyFill="1" applyBorder="1" applyAlignment="1">
      <alignment horizontal="left"/>
    </xf>
    <xf numFmtId="0" fontId="21" fillId="8" borderId="1" xfId="0" applyFont="1" applyFill="1" applyBorder="1" applyAlignment="1">
      <alignment horizontal="left"/>
    </xf>
    <xf numFmtId="0" fontId="21" fillId="8" borderId="4" xfId="0" applyFont="1" applyFill="1" applyBorder="1" applyAlignment="1">
      <alignment horizontal="left"/>
    </xf>
    <xf numFmtId="0" fontId="47" fillId="0" borderId="3" xfId="0" applyFont="1" applyFill="1" applyBorder="1" applyAlignment="1">
      <alignment horizontal="left" wrapText="1"/>
    </xf>
    <xf numFmtId="0" fontId="47" fillId="0" borderId="1" xfId="0" applyFont="1" applyFill="1" applyBorder="1" applyAlignment="1">
      <alignment horizontal="left" wrapText="1"/>
    </xf>
    <xf numFmtId="0" fontId="47" fillId="0" borderId="4" xfId="0" applyFont="1" applyFill="1" applyBorder="1" applyAlignment="1">
      <alignment horizontal="left" wrapText="1"/>
    </xf>
    <xf numFmtId="0" fontId="47" fillId="0" borderId="3" xfId="0" applyFont="1" applyFill="1" applyBorder="1" applyAlignment="1">
      <alignment horizontal="left" vertical="top" wrapText="1"/>
    </xf>
    <xf numFmtId="0" fontId="47" fillId="0" borderId="1" xfId="0" applyFont="1" applyFill="1" applyBorder="1" applyAlignment="1">
      <alignment horizontal="left" vertical="top" wrapText="1"/>
    </xf>
    <xf numFmtId="0" fontId="47" fillId="0" borderId="4" xfId="0" applyFont="1" applyFill="1" applyBorder="1" applyAlignment="1">
      <alignment horizontal="left" vertical="top" wrapText="1"/>
    </xf>
    <xf numFmtId="0" fontId="0" fillId="0" borderId="3" xfId="0" applyFont="1" applyBorder="1" applyAlignment="1">
      <alignment horizontal="left" vertical="top" indent="1"/>
    </xf>
    <xf numFmtId="0" fontId="0" fillId="0" borderId="1" xfId="0" applyFont="1" applyBorder="1" applyAlignment="1">
      <alignment horizontal="left" vertical="top" indent="1"/>
    </xf>
    <xf numFmtId="0" fontId="0" fillId="0" borderId="4" xfId="0" applyFont="1" applyBorder="1" applyAlignment="1">
      <alignment horizontal="left" vertical="top" indent="1"/>
    </xf>
    <xf numFmtId="0" fontId="21" fillId="8" borderId="2" xfId="0" applyFont="1" applyFill="1" applyBorder="1" applyAlignment="1">
      <alignment horizontal="center"/>
    </xf>
    <xf numFmtId="0" fontId="34" fillId="0" borderId="3" xfId="0" applyFont="1" applyFill="1" applyBorder="1" applyAlignment="1">
      <alignment horizontal="left" wrapText="1"/>
    </xf>
    <xf numFmtId="0" fontId="34" fillId="0" borderId="1" xfId="0" applyFont="1" applyFill="1" applyBorder="1" applyAlignment="1">
      <alignment horizontal="left" wrapText="1"/>
    </xf>
    <xf numFmtId="0" fontId="34" fillId="0" borderId="4" xfId="0" applyFont="1" applyFill="1" applyBorder="1" applyAlignment="1">
      <alignment horizontal="left" wrapText="1"/>
    </xf>
    <xf numFmtId="0" fontId="26" fillId="0" borderId="4" xfId="1" applyFont="1" applyFill="1" applyBorder="1" applyAlignment="1" applyProtection="1">
      <alignment horizontal="center" wrapText="1"/>
    </xf>
    <xf numFmtId="0" fontId="26" fillId="2" borderId="6" xfId="1" applyFont="1" applyFill="1" applyBorder="1" applyAlignment="1" applyProtection="1">
      <alignment horizontal="center" wrapText="1"/>
    </xf>
    <xf numFmtId="0" fontId="26" fillId="2" borderId="5" xfId="1" applyFont="1" applyFill="1" applyBorder="1" applyAlignment="1" applyProtection="1">
      <alignment horizontal="center" wrapText="1"/>
    </xf>
    <xf numFmtId="0" fontId="26" fillId="2" borderId="3" xfId="1" applyFont="1" applyFill="1" applyBorder="1" applyAlignment="1" applyProtection="1">
      <alignment horizontal="center" wrapText="1"/>
    </xf>
    <xf numFmtId="0" fontId="26" fillId="2" borderId="1" xfId="1" applyFont="1" applyFill="1" applyBorder="1" applyAlignment="1" applyProtection="1">
      <alignment horizontal="center" wrapText="1"/>
    </xf>
    <xf numFmtId="0" fontId="26" fillId="2" borderId="4" xfId="1" applyFont="1" applyFill="1" applyBorder="1" applyAlignment="1" applyProtection="1">
      <alignment horizontal="center" wrapText="1"/>
    </xf>
    <xf numFmtId="0" fontId="34" fillId="0" borderId="3" xfId="0" applyFont="1" applyFill="1" applyBorder="1" applyAlignment="1">
      <alignment horizontal="left" vertical="top" wrapText="1" indent="1"/>
    </xf>
    <xf numFmtId="0" fontId="34" fillId="0" borderId="1" xfId="0" applyFont="1" applyFill="1" applyBorder="1" applyAlignment="1">
      <alignment horizontal="left" vertical="top" wrapText="1" indent="1"/>
    </xf>
    <xf numFmtId="0" fontId="34" fillId="0" borderId="4" xfId="0" applyFont="1" applyFill="1" applyBorder="1" applyAlignment="1">
      <alignment horizontal="left" vertical="top" wrapText="1" indent="1"/>
    </xf>
    <xf numFmtId="0" fontId="26" fillId="0" borderId="3" xfId="1" applyFont="1" applyFill="1" applyBorder="1" applyAlignment="1" applyProtection="1">
      <alignment horizontal="center" wrapText="1"/>
    </xf>
    <xf numFmtId="0" fontId="26" fillId="0" borderId="1" xfId="1" applyFont="1" applyFill="1" applyBorder="1" applyAlignment="1" applyProtection="1">
      <alignment horizontal="center" wrapText="1"/>
    </xf>
    <xf numFmtId="0" fontId="26" fillId="0" borderId="2" xfId="0" applyFont="1" applyFill="1" applyBorder="1" applyAlignment="1" applyProtection="1">
      <alignment horizontal="center" wrapText="1"/>
      <protection locked="0"/>
    </xf>
    <xf numFmtId="0" fontId="21" fillId="8" borderId="2" xfId="0" applyFont="1" applyFill="1" applyBorder="1" applyAlignment="1">
      <alignment horizontal="left"/>
    </xf>
    <xf numFmtId="0" fontId="21" fillId="8" borderId="1" xfId="0" applyFont="1" applyFill="1" applyBorder="1" applyAlignment="1">
      <alignment horizontal="center"/>
    </xf>
    <xf numFmtId="0" fontId="47" fillId="0" borderId="0" xfId="0" applyFont="1" applyAlignment="1">
      <alignment horizontal="left" vertical="center" wrapText="1"/>
    </xf>
    <xf numFmtId="0" fontId="4" fillId="0" borderId="0" xfId="0" applyFont="1" applyAlignment="1">
      <alignment horizontal="left" vertical="center"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5" xfId="0" applyFont="1" applyBorder="1" applyAlignment="1">
      <alignment horizontal="left" vertical="top" wrapText="1"/>
    </xf>
    <xf numFmtId="44" fontId="1" fillId="0" borderId="6" xfId="2" applyFont="1" applyBorder="1" applyAlignment="1">
      <alignment horizontal="center" wrapText="1"/>
    </xf>
    <xf numFmtId="44" fontId="1" fillId="0" borderId="5" xfId="2" applyFont="1" applyBorder="1" applyAlignment="1">
      <alignment horizontal="center" wrapText="1"/>
    </xf>
    <xf numFmtId="0" fontId="43" fillId="2" borderId="3" xfId="0" applyFont="1" applyFill="1" applyBorder="1" applyAlignment="1">
      <alignment horizontal="center" wrapText="1"/>
    </xf>
    <xf numFmtId="0" fontId="43" fillId="2" borderId="1" xfId="0" applyFont="1" applyFill="1" applyBorder="1" applyAlignment="1">
      <alignment horizontal="center" wrapText="1"/>
    </xf>
    <xf numFmtId="0" fontId="43" fillId="2" borderId="4" xfId="0" applyFont="1" applyFill="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center" wrapText="1"/>
    </xf>
    <xf numFmtId="0" fontId="1" fillId="0" borderId="5" xfId="0" applyFont="1" applyBorder="1" applyAlignment="1">
      <alignment horizontal="center" wrapText="1"/>
    </xf>
    <xf numFmtId="44" fontId="45" fillId="0" borderId="6" xfId="2" applyFont="1" applyBorder="1" applyAlignment="1">
      <alignment horizontal="center" wrapText="1"/>
    </xf>
    <xf numFmtId="44" fontId="45" fillId="0" borderId="5" xfId="2" applyFont="1" applyBorder="1" applyAlignment="1">
      <alignment horizontal="center" wrapText="1"/>
    </xf>
    <xf numFmtId="44" fontId="45" fillId="0" borderId="6" xfId="2" applyFont="1" applyFill="1" applyBorder="1" applyAlignment="1">
      <alignment horizontal="center" wrapText="1"/>
    </xf>
    <xf numFmtId="44" fontId="45" fillId="0" borderId="5" xfId="2" applyFont="1" applyFill="1" applyBorder="1" applyAlignment="1">
      <alignment horizontal="center" wrapText="1"/>
    </xf>
    <xf numFmtId="0" fontId="21" fillId="8" borderId="3" xfId="0" applyFont="1" applyFill="1" applyBorder="1" applyAlignment="1">
      <alignment horizontal="left" wrapText="1"/>
    </xf>
    <xf numFmtId="0" fontId="21" fillId="8" borderId="1" xfId="0" applyFont="1" applyFill="1" applyBorder="1" applyAlignment="1">
      <alignment horizontal="left" wrapText="1"/>
    </xf>
    <xf numFmtId="0" fontId="21" fillId="8" borderId="4" xfId="0" applyFont="1" applyFill="1" applyBorder="1" applyAlignment="1">
      <alignment horizontal="left" wrapText="1"/>
    </xf>
    <xf numFmtId="0" fontId="0" fillId="4" borderId="0" xfId="0" applyFont="1" applyFill="1" applyAlignment="1">
      <alignment horizontal="left" vertical="top" wrapText="1"/>
    </xf>
    <xf numFmtId="0" fontId="0" fillId="4" borderId="0" xfId="0" applyFont="1" applyFill="1" applyAlignment="1">
      <alignment horizontal="left" wrapText="1"/>
    </xf>
    <xf numFmtId="0" fontId="64" fillId="3" borderId="2" xfId="0" applyFont="1" applyFill="1" applyBorder="1" applyAlignment="1">
      <alignment horizontal="center"/>
    </xf>
    <xf numFmtId="0" fontId="65" fillId="0" borderId="0" xfId="0" applyFont="1" applyAlignment="1">
      <alignment horizontal="left" vertical="top" wrapText="1"/>
    </xf>
    <xf numFmtId="14" fontId="64" fillId="3" borderId="2" xfId="0" applyNumberFormat="1" applyFont="1" applyFill="1" applyBorder="1" applyAlignment="1">
      <alignment horizontal="center"/>
    </xf>
    <xf numFmtId="0" fontId="63" fillId="0" borderId="6" xfId="0" applyFont="1" applyBorder="1" applyAlignment="1">
      <alignment horizontal="left" vertical="top"/>
    </xf>
    <xf numFmtId="0" fontId="63" fillId="0" borderId="7" xfId="0" applyFont="1" applyBorder="1" applyAlignment="1">
      <alignment horizontal="left" vertical="top"/>
    </xf>
    <xf numFmtId="0" fontId="63" fillId="0" borderId="5" xfId="0" applyFont="1" applyBorder="1" applyAlignment="1">
      <alignment horizontal="left" vertical="top"/>
    </xf>
    <xf numFmtId="0" fontId="63" fillId="3" borderId="1" xfId="0" applyFont="1" applyFill="1" applyBorder="1" applyAlignment="1">
      <alignment horizontal="center"/>
    </xf>
    <xf numFmtId="0" fontId="66" fillId="0" borderId="11" xfId="0" applyFont="1" applyBorder="1" applyAlignment="1">
      <alignment horizontal="left"/>
    </xf>
    <xf numFmtId="0" fontId="67" fillId="3" borderId="2" xfId="0" applyFont="1" applyFill="1" applyBorder="1" applyAlignment="1">
      <alignment horizontal="center" vertical="center"/>
    </xf>
    <xf numFmtId="0" fontId="68" fillId="3" borderId="2" xfId="0" applyFont="1" applyFill="1" applyBorder="1" applyAlignment="1">
      <alignment horizontal="center" vertical="center"/>
    </xf>
    <xf numFmtId="0" fontId="69" fillId="3" borderId="2" xfId="0" applyFont="1" applyFill="1" applyBorder="1" applyAlignment="1">
      <alignment horizontal="center" vertical="center"/>
    </xf>
    <xf numFmtId="0" fontId="63" fillId="3" borderId="2" xfId="0" applyFont="1" applyFill="1" applyBorder="1" applyAlignment="1">
      <alignment horizontal="center" vertical="center"/>
    </xf>
    <xf numFmtId="0" fontId="69" fillId="3" borderId="3" xfId="0" applyFont="1" applyFill="1" applyBorder="1" applyAlignment="1">
      <alignment horizontal="center" vertical="center"/>
    </xf>
    <xf numFmtId="0" fontId="69" fillId="3" borderId="4" xfId="0" applyFont="1" applyFill="1" applyBorder="1" applyAlignment="1">
      <alignment horizontal="center" vertical="center"/>
    </xf>
    <xf numFmtId="0" fontId="63" fillId="0" borderId="3" xfId="0" applyFont="1" applyBorder="1" applyAlignment="1">
      <alignment horizontal="center" wrapText="1"/>
    </xf>
    <xf numFmtId="0" fontId="63" fillId="0" borderId="4" xfId="0" applyFont="1" applyBorder="1" applyAlignment="1">
      <alignment horizontal="center" wrapText="1"/>
    </xf>
    <xf numFmtId="0" fontId="69" fillId="3" borderId="2" xfId="0" applyFont="1" applyFill="1" applyBorder="1" applyAlignment="1">
      <alignment horizontal="center"/>
    </xf>
    <xf numFmtId="0" fontId="63" fillId="3" borderId="4" xfId="0" applyFont="1" applyFill="1" applyBorder="1" applyAlignment="1">
      <alignment horizontal="center" wrapText="1"/>
    </xf>
    <xf numFmtId="0" fontId="63" fillId="3" borderId="2" xfId="0" applyFont="1" applyFill="1" applyBorder="1" applyAlignment="1">
      <alignment horizontal="center" wrapText="1"/>
    </xf>
    <xf numFmtId="0" fontId="69" fillId="0" borderId="2" xfId="0" applyFont="1" applyFill="1" applyBorder="1" applyAlignment="1">
      <alignment horizontal="left" vertical="top" wrapText="1"/>
    </xf>
    <xf numFmtId="0" fontId="69" fillId="0" borderId="3" xfId="0" applyFont="1" applyFill="1" applyBorder="1" applyAlignment="1">
      <alignment horizontal="left" vertical="top" wrapText="1"/>
    </xf>
    <xf numFmtId="0" fontId="63" fillId="0" borderId="3" xfId="0" applyFont="1" applyBorder="1" applyAlignment="1">
      <alignment horizontal="center"/>
    </xf>
    <xf numFmtId="0" fontId="63" fillId="0" borderId="1" xfId="0" applyFont="1" applyBorder="1" applyAlignment="1">
      <alignment horizontal="center"/>
    </xf>
    <xf numFmtId="0" fontId="13" fillId="0" borderId="3" xfId="0" applyFont="1" applyFill="1" applyBorder="1" applyAlignment="1">
      <alignment horizontal="center"/>
    </xf>
    <xf numFmtId="0" fontId="13" fillId="0" borderId="4" xfId="0" applyFont="1" applyFill="1" applyBorder="1" applyAlignment="1">
      <alignment horizontal="center"/>
    </xf>
    <xf numFmtId="0" fontId="70" fillId="0" borderId="3" xfId="0" applyFont="1" applyFill="1" applyBorder="1" applyAlignment="1">
      <alignment horizontal="center" vertical="center" wrapText="1"/>
    </xf>
    <xf numFmtId="0" fontId="70" fillId="0" borderId="4" xfId="0" applyFont="1" applyFill="1" applyBorder="1" applyAlignment="1">
      <alignment horizontal="center" vertical="center" wrapText="1"/>
    </xf>
    <xf numFmtId="0" fontId="63" fillId="3" borderId="3" xfId="0" applyFont="1" applyFill="1" applyBorder="1" applyAlignment="1">
      <alignment horizontal="center"/>
    </xf>
    <xf numFmtId="0" fontId="63" fillId="3" borderId="4" xfId="0" applyFont="1" applyFill="1" applyBorder="1" applyAlignment="1">
      <alignment horizontal="center"/>
    </xf>
    <xf numFmtId="0" fontId="63" fillId="3" borderId="3" xfId="0" applyFont="1" applyFill="1" applyBorder="1" applyAlignment="1">
      <alignment horizontal="left" wrapText="1"/>
    </xf>
    <xf numFmtId="0" fontId="63" fillId="3" borderId="1" xfId="0" applyFont="1" applyFill="1" applyBorder="1" applyAlignment="1">
      <alignment horizontal="left" wrapText="1"/>
    </xf>
    <xf numFmtId="0" fontId="63" fillId="3" borderId="4" xfId="0" applyFont="1" applyFill="1" applyBorder="1" applyAlignment="1">
      <alignment horizontal="left" wrapText="1"/>
    </xf>
    <xf numFmtId="0" fontId="1" fillId="11" borderId="19" xfId="0" applyFont="1" applyFill="1" applyBorder="1" applyAlignment="1">
      <alignment horizontal="center"/>
    </xf>
    <xf numFmtId="0" fontId="1" fillId="11" borderId="5" xfId="0" applyFont="1" applyFill="1" applyBorder="1" applyAlignment="1">
      <alignment horizontal="center"/>
    </xf>
  </cellXfs>
  <cellStyles count="8">
    <cellStyle name="Comma" xfId="6" builtinId="3"/>
    <cellStyle name="Currency" xfId="2" builtinId="4"/>
    <cellStyle name="Explanatory Text" xfId="4" builtinId="53"/>
    <cellStyle name="headers" xfId="1"/>
    <cellStyle name="Hyperlink" xfId="5" builtinId="8"/>
    <cellStyle name="Neutral" xfId="3" builtinId="28"/>
    <cellStyle name="Normal" xfId="0" builtinId="0"/>
    <cellStyle name="Percent" xfId="7" builtinId="5"/>
  </cellStyles>
  <dxfs count="0"/>
  <tableStyles count="0" defaultTableStyle="TableStyleMedium2" defaultPivotStyle="PivotStyleMedium9"/>
  <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ubyas/Downloads/PSEcosting%20excel%20model%2010July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ongq/AppData/Local/Microsoft/Windows/Temporary%20Internet%20Files/Content.Outlook/DB6E9631/PSEcosting%20excel%20model%2010July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ventoryMBBS"/>
      <sheetName val="InventoryOTHER"/>
      <sheetName val="InstructionAllocation"/>
      <sheetName val="CostCenters"/>
      <sheetName val="Summary"/>
      <sheetName val="Lists"/>
      <sheetName val="Questions"/>
    </sheetNames>
    <sheetDataSet>
      <sheetData sheetId="0" refreshError="1"/>
      <sheetData sheetId="1" refreshError="1"/>
      <sheetData sheetId="2" refreshError="1"/>
      <sheetData sheetId="3" refreshError="1"/>
      <sheetData sheetId="4" refreshError="1"/>
      <sheetData sheetId="5" refreshError="1"/>
      <sheetData sheetId="6" refreshError="1">
        <row r="1">
          <cell r="A1" t="str">
            <v>Departments</v>
          </cell>
          <cell r="K1" t="str">
            <v>Other programs</v>
          </cell>
        </row>
        <row r="2">
          <cell r="A2" t="str">
            <v>Anatomy</v>
          </cell>
          <cell r="C2" t="str">
            <v>Basic Science/Theory</v>
          </cell>
          <cell r="K2" t="str">
            <v>MLT</v>
          </cell>
        </row>
        <row r="3">
          <cell r="A3" t="str">
            <v>Biochemistry</v>
          </cell>
          <cell r="C3" t="str">
            <v>Laboratory</v>
          </cell>
          <cell r="K3" t="str">
            <v>PHARMACY</v>
          </cell>
        </row>
        <row r="4">
          <cell r="A4" t="str">
            <v>Physiology &amp; pharmacology</v>
          </cell>
          <cell r="C4" t="str">
            <v>Clinical Practice</v>
          </cell>
          <cell r="K4" t="str">
            <v>MPH</v>
          </cell>
        </row>
        <row r="5">
          <cell r="A5" t="str">
            <v>Hematology</v>
          </cell>
          <cell r="C5" t="str">
            <v>Community Practice</v>
          </cell>
          <cell r="K5" t="str">
            <v>MMED</v>
          </cell>
        </row>
        <row r="6">
          <cell r="A6" t="str">
            <v>Histopathology</v>
          </cell>
          <cell r="C6" t="str">
            <v>Other:</v>
          </cell>
        </row>
        <row r="7">
          <cell r="A7" t="str">
            <v>Microbiology</v>
          </cell>
          <cell r="C7" t="str">
            <v>Other:</v>
          </cell>
        </row>
        <row r="8">
          <cell r="A8" t="str">
            <v>Anesthesia</v>
          </cell>
          <cell r="C8" t="str">
            <v>Other:</v>
          </cell>
        </row>
        <row r="9">
          <cell r="A9" t="str">
            <v>Pediatrics</v>
          </cell>
          <cell r="C9" t="str">
            <v>Other:</v>
          </cell>
        </row>
        <row r="10">
          <cell r="A10" t="str">
            <v>Surgery</v>
          </cell>
        </row>
        <row r="11">
          <cell r="A11" t="str">
            <v>Medicine</v>
          </cell>
        </row>
        <row r="12">
          <cell r="A12" t="str">
            <v>OBGYN</v>
          </cell>
        </row>
        <row r="13">
          <cell r="A13" t="str">
            <v>Community Health</v>
          </cell>
        </row>
        <row r="14">
          <cell r="A14" t="str">
            <v>Pharmacy</v>
          </cell>
        </row>
        <row r="15">
          <cell r="A15" t="str">
            <v xml:space="preserve">Medical Lab </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
      <sheetName val="InventoryMBBS"/>
      <sheetName val="InventoryOTHER"/>
      <sheetName val="InstructionAllocation"/>
      <sheetName val="CostCenters"/>
      <sheetName val="Summary"/>
      <sheetName val="Lists"/>
      <sheetName val="Questions"/>
    </sheetNames>
    <sheetDataSet>
      <sheetData sheetId="0"/>
      <sheetData sheetId="1"/>
      <sheetData sheetId="2"/>
      <sheetData sheetId="3"/>
      <sheetData sheetId="4"/>
      <sheetData sheetId="5"/>
      <sheetData sheetId="6">
        <row r="2">
          <cell r="I2" t="str">
            <v>Fixed capital</v>
          </cell>
        </row>
        <row r="3">
          <cell r="I3" t="str">
            <v>Fixed recurrent</v>
          </cell>
        </row>
        <row r="4">
          <cell r="I4" t="str">
            <v>Variable capital</v>
          </cell>
        </row>
        <row r="5">
          <cell r="I5" t="str">
            <v>Variable recurrent</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tabSelected="1" workbookViewId="0">
      <selection activeCell="B8" sqref="B8:O8"/>
    </sheetView>
  </sheetViews>
  <sheetFormatPr defaultRowHeight="15" x14ac:dyDescent="0.25"/>
  <cols>
    <col min="1" max="5" width="9.140625" style="100"/>
    <col min="6" max="6" width="9.140625" style="100" customWidth="1"/>
    <col min="7" max="16384" width="9.140625" style="100"/>
  </cols>
  <sheetData>
    <row r="1" spans="1:27" ht="18.75" x14ac:dyDescent="0.3">
      <c r="A1" s="187" t="s">
        <v>145</v>
      </c>
      <c r="B1" s="101"/>
      <c r="C1" s="101"/>
      <c r="D1" s="101"/>
      <c r="E1" s="101"/>
      <c r="F1" s="101"/>
      <c r="G1" s="101"/>
      <c r="H1" s="101"/>
      <c r="I1" s="101"/>
      <c r="J1" s="101"/>
      <c r="K1" s="101"/>
      <c r="L1" s="101"/>
      <c r="S1" s="109"/>
      <c r="T1" s="109"/>
      <c r="U1" s="109"/>
      <c r="V1" s="109"/>
      <c r="W1" s="109"/>
      <c r="X1" s="109"/>
      <c r="Y1" s="109"/>
      <c r="Z1" s="109"/>
      <c r="AA1" s="109"/>
    </row>
    <row r="2" spans="1:27" x14ac:dyDescent="0.25">
      <c r="A2" s="101"/>
      <c r="B2" s="101"/>
      <c r="C2" s="101"/>
      <c r="D2" s="101"/>
      <c r="E2" s="101"/>
      <c r="F2" s="101"/>
      <c r="G2" s="101"/>
      <c r="H2" s="101"/>
      <c r="I2" s="101"/>
      <c r="J2" s="101"/>
      <c r="K2" s="101"/>
      <c r="L2" s="101"/>
      <c r="S2" s="109"/>
      <c r="T2" s="109"/>
      <c r="U2" s="109"/>
      <c r="V2" s="109"/>
      <c r="W2" s="109"/>
      <c r="X2" s="109"/>
      <c r="Y2" s="109"/>
      <c r="Z2" s="109"/>
      <c r="AA2" s="109"/>
    </row>
    <row r="3" spans="1:27" x14ac:dyDescent="0.25">
      <c r="A3" s="101"/>
      <c r="B3" s="101"/>
      <c r="C3" s="101"/>
      <c r="D3" s="101"/>
      <c r="E3" s="101"/>
      <c r="F3" s="101"/>
      <c r="G3" s="101"/>
      <c r="H3" s="101"/>
      <c r="I3" s="101"/>
      <c r="J3" s="101"/>
      <c r="K3" s="101"/>
      <c r="L3" s="101"/>
      <c r="S3" s="109"/>
      <c r="T3" s="109"/>
      <c r="U3" s="109"/>
      <c r="V3" s="109"/>
      <c r="W3" s="109"/>
      <c r="X3" s="109"/>
      <c r="Y3" s="109"/>
      <c r="Z3" s="109"/>
      <c r="AA3" s="109"/>
    </row>
    <row r="4" spans="1:27" x14ac:dyDescent="0.25">
      <c r="A4" s="101"/>
      <c r="B4" s="188" t="s">
        <v>438</v>
      </c>
      <c r="C4" s="186"/>
      <c r="D4" s="101"/>
      <c r="E4" s="101"/>
      <c r="F4" s="101"/>
      <c r="G4" s="101"/>
      <c r="H4" s="101"/>
      <c r="I4" s="101"/>
      <c r="J4" s="101"/>
      <c r="K4" s="101"/>
      <c r="L4" s="101"/>
      <c r="S4" s="109"/>
      <c r="T4" s="109"/>
      <c r="U4" s="109"/>
      <c r="V4" s="109"/>
      <c r="W4" s="109"/>
      <c r="X4" s="109"/>
      <c r="Y4" s="109"/>
      <c r="Z4" s="109"/>
      <c r="AA4" s="109"/>
    </row>
    <row r="5" spans="1:27" ht="17.25" x14ac:dyDescent="0.3">
      <c r="A5" s="101"/>
      <c r="B5" s="189" t="s">
        <v>146</v>
      </c>
      <c r="C5" s="189"/>
      <c r="D5" s="189"/>
      <c r="E5" s="189"/>
      <c r="F5" s="189"/>
      <c r="G5" s="189"/>
      <c r="H5" s="189"/>
      <c r="I5" s="189"/>
      <c r="J5" s="189"/>
      <c r="K5" s="189"/>
      <c r="L5" s="189"/>
      <c r="M5" s="190"/>
      <c r="N5" s="190"/>
      <c r="O5" s="190"/>
      <c r="S5" s="109"/>
      <c r="T5" s="109"/>
      <c r="U5" s="109"/>
      <c r="V5" s="109"/>
      <c r="W5" s="109"/>
      <c r="X5" s="109"/>
      <c r="Y5" s="109"/>
      <c r="Z5" s="109"/>
      <c r="AA5" s="109"/>
    </row>
    <row r="6" spans="1:27" ht="22.5" customHeight="1" x14ac:dyDescent="0.3">
      <c r="A6" s="101"/>
      <c r="B6" s="189" t="s">
        <v>163</v>
      </c>
      <c r="C6" s="189"/>
      <c r="D6" s="189"/>
      <c r="E6" s="189"/>
      <c r="F6" s="189"/>
      <c r="G6" s="189"/>
      <c r="H6" s="189"/>
      <c r="I6" s="189"/>
      <c r="J6" s="189"/>
      <c r="K6" s="189"/>
      <c r="L6" s="189"/>
      <c r="M6" s="190"/>
      <c r="N6" s="190"/>
      <c r="O6" s="190"/>
      <c r="S6" s="109"/>
      <c r="T6" s="109"/>
      <c r="U6" s="109"/>
      <c r="V6" s="109"/>
      <c r="W6" s="109"/>
      <c r="X6" s="109"/>
      <c r="Y6" s="109"/>
      <c r="Z6" s="109"/>
      <c r="AA6" s="109"/>
    </row>
    <row r="7" spans="1:27" ht="24" customHeight="1" x14ac:dyDescent="0.3">
      <c r="A7" s="101"/>
      <c r="B7" s="189" t="s">
        <v>147</v>
      </c>
      <c r="C7" s="189"/>
      <c r="D7" s="189"/>
      <c r="E7" s="189"/>
      <c r="F7" s="189"/>
      <c r="G7" s="189"/>
      <c r="H7" s="189"/>
      <c r="I7" s="189"/>
      <c r="J7" s="189"/>
      <c r="K7" s="189"/>
      <c r="L7" s="189"/>
      <c r="M7" s="190"/>
      <c r="N7" s="190"/>
      <c r="O7" s="190"/>
      <c r="S7" s="109"/>
      <c r="T7" s="109"/>
      <c r="U7" s="109"/>
      <c r="V7" s="109"/>
      <c r="W7" s="109"/>
      <c r="X7" s="109"/>
      <c r="Y7" s="109"/>
      <c r="Z7" s="109"/>
      <c r="AA7" s="109"/>
    </row>
    <row r="8" spans="1:27" ht="40.5" customHeight="1" x14ac:dyDescent="0.3">
      <c r="A8" s="101"/>
      <c r="B8" s="370" t="s">
        <v>551</v>
      </c>
      <c r="C8" s="370"/>
      <c r="D8" s="370"/>
      <c r="E8" s="370"/>
      <c r="F8" s="370"/>
      <c r="G8" s="370"/>
      <c r="H8" s="370"/>
      <c r="I8" s="370"/>
      <c r="J8" s="370"/>
      <c r="K8" s="370"/>
      <c r="L8" s="370"/>
      <c r="M8" s="370"/>
      <c r="N8" s="370"/>
      <c r="O8" s="370"/>
      <c r="S8" s="109"/>
      <c r="T8" s="109"/>
      <c r="U8" s="109"/>
      <c r="V8" s="109"/>
      <c r="W8" s="109"/>
      <c r="X8" s="109"/>
      <c r="Y8" s="109"/>
      <c r="Z8" s="109"/>
      <c r="AA8" s="109"/>
    </row>
    <row r="9" spans="1:27" ht="27.75" customHeight="1" x14ac:dyDescent="0.3">
      <c r="A9" s="101"/>
      <c r="B9" s="189" t="s">
        <v>169</v>
      </c>
      <c r="C9" s="189"/>
      <c r="D9" s="189"/>
      <c r="E9" s="189"/>
      <c r="F9" s="189"/>
      <c r="G9" s="189"/>
      <c r="H9" s="189"/>
      <c r="I9" s="189"/>
      <c r="J9" s="189"/>
      <c r="K9" s="189"/>
      <c r="L9" s="189"/>
      <c r="M9" s="190"/>
      <c r="N9" s="190"/>
      <c r="O9" s="190"/>
    </row>
    <row r="10" spans="1:27" x14ac:dyDescent="0.25">
      <c r="A10" s="101"/>
      <c r="B10" s="101"/>
      <c r="C10" s="101"/>
      <c r="D10" s="101"/>
      <c r="E10" s="101"/>
      <c r="F10" s="101"/>
      <c r="G10" s="101"/>
      <c r="H10" s="101"/>
      <c r="I10" s="101"/>
      <c r="J10" s="101"/>
      <c r="K10" s="101"/>
      <c r="L10" s="101"/>
    </row>
    <row r="11" spans="1:27" ht="15.75" thickBot="1" x14ac:dyDescent="0.3">
      <c r="A11" s="101"/>
      <c r="B11" s="188" t="s">
        <v>439</v>
      </c>
      <c r="C11" s="186"/>
      <c r="D11" s="101"/>
      <c r="E11" s="101"/>
      <c r="F11" s="101"/>
      <c r="G11" s="101"/>
      <c r="H11" s="101"/>
      <c r="I11" s="101"/>
      <c r="J11" s="101"/>
      <c r="K11" s="101"/>
      <c r="L11" s="101"/>
    </row>
    <row r="12" spans="1:27" ht="30.75" customHeight="1" thickBot="1" x14ac:dyDescent="0.3">
      <c r="B12" s="366"/>
      <c r="C12" s="367"/>
      <c r="D12" s="367"/>
      <c r="E12" s="367"/>
      <c r="F12" s="367"/>
      <c r="G12" s="367"/>
      <c r="H12" s="367"/>
      <c r="I12" s="367"/>
      <c r="J12" s="367"/>
      <c r="K12" s="367"/>
      <c r="L12" s="368"/>
    </row>
    <row r="13" spans="1:27" x14ac:dyDescent="0.25">
      <c r="A13" s="101"/>
      <c r="B13" s="101"/>
      <c r="C13" s="101"/>
      <c r="D13" s="101"/>
      <c r="E13" s="101"/>
      <c r="F13" s="101"/>
      <c r="G13" s="101"/>
      <c r="H13" s="101"/>
      <c r="I13" s="101"/>
      <c r="J13" s="101"/>
      <c r="K13" s="101"/>
      <c r="L13" s="101"/>
    </row>
    <row r="14" spans="1:27" x14ac:dyDescent="0.25">
      <c r="A14" s="101"/>
      <c r="B14" s="188" t="s">
        <v>82</v>
      </c>
      <c r="C14" s="186"/>
      <c r="D14" s="101"/>
      <c r="E14" s="101"/>
      <c r="F14" s="101"/>
      <c r="G14" s="101"/>
      <c r="H14" s="101"/>
      <c r="I14" s="101"/>
      <c r="J14" s="101"/>
      <c r="K14" s="101"/>
      <c r="L14" s="101"/>
    </row>
    <row r="15" spans="1:27" ht="53.25" customHeight="1" x14ac:dyDescent="0.25">
      <c r="A15" s="101"/>
      <c r="B15" s="365" t="str">
        <f>CONCATENATE("• These instruments will assist you in collecting data required to complete the preservice education costing analysis of " &amp; B12 &amp; ".  
• Please first complete the preliminary questions on the sheet named 'General' before proceeding to the other sheets.  Complete sheet named 'Cost coding' before proceeding to sheet named 'Objective 1-2'.
",
"• Please work with the costing specialist to complete the 'Cost coding' sheet to finalize appropriate cost categories based on expenditure accounts.")</f>
        <v>• These instruments will assist you in collecting data required to complete the preservice education costing analysis of .  
• Please first complete the preliminary questions on the sheet named 'General' before proceeding to the other sheets.  Complete sheet named 'Cost coding' before proceeding to sheet named 'Objective 1-2'.
• Please work with the costing specialist to complete the 'Cost coding' sheet to finalize appropriate cost categories based on expenditure accounts.</v>
      </c>
      <c r="C15" s="365"/>
      <c r="D15" s="365"/>
      <c r="E15" s="365"/>
      <c r="F15" s="365"/>
      <c r="G15" s="365"/>
      <c r="H15" s="365"/>
      <c r="I15" s="365"/>
      <c r="J15" s="365"/>
      <c r="K15" s="365"/>
      <c r="L15" s="365"/>
    </row>
    <row r="16" spans="1:27" ht="53.25" customHeight="1" x14ac:dyDescent="0.25">
      <c r="A16" s="101"/>
      <c r="B16" s="365"/>
      <c r="C16" s="365"/>
      <c r="D16" s="365"/>
      <c r="E16" s="365"/>
      <c r="F16" s="365"/>
      <c r="G16" s="365"/>
      <c r="H16" s="365"/>
      <c r="I16" s="365"/>
      <c r="J16" s="365"/>
      <c r="K16" s="365"/>
      <c r="L16" s="365"/>
    </row>
    <row r="17" spans="1:12" ht="53.25" customHeight="1" x14ac:dyDescent="0.25">
      <c r="A17" s="101"/>
      <c r="B17" s="365"/>
      <c r="C17" s="365"/>
      <c r="D17" s="365"/>
      <c r="E17" s="365"/>
      <c r="F17" s="365"/>
      <c r="G17" s="365"/>
      <c r="H17" s="365"/>
      <c r="I17" s="365"/>
      <c r="J17" s="365"/>
      <c r="K17" s="365"/>
      <c r="L17" s="365"/>
    </row>
    <row r="19" spans="1:12" x14ac:dyDescent="0.25">
      <c r="B19" s="188" t="s">
        <v>143</v>
      </c>
      <c r="C19" s="186"/>
    </row>
    <row r="20" spans="1:12" x14ac:dyDescent="0.25">
      <c r="B20" s="100" t="s">
        <v>144</v>
      </c>
    </row>
    <row r="21" spans="1:12" ht="49.5" customHeight="1" x14ac:dyDescent="0.25">
      <c r="B21" s="369" t="s">
        <v>170</v>
      </c>
      <c r="C21" s="369"/>
      <c r="D21" s="369"/>
      <c r="E21" s="369"/>
      <c r="F21" s="369"/>
      <c r="G21" s="369"/>
      <c r="H21" s="369"/>
      <c r="I21" s="369"/>
      <c r="J21" s="369"/>
      <c r="K21" s="369"/>
      <c r="L21" s="369"/>
    </row>
  </sheetData>
  <mergeCells count="4">
    <mergeCell ref="B15:L17"/>
    <mergeCell ref="B12:L12"/>
    <mergeCell ref="B21:L21"/>
    <mergeCell ref="B8:O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S197"/>
  <sheetViews>
    <sheetView showGridLines="0" topLeftCell="A76" zoomScale="85" zoomScaleNormal="85" workbookViewId="0">
      <selection activeCell="B82" sqref="B82"/>
    </sheetView>
  </sheetViews>
  <sheetFormatPr defaultRowHeight="15" x14ac:dyDescent="0.25"/>
  <cols>
    <col min="1" max="1" width="6.85546875" customWidth="1"/>
    <col min="2" max="2" width="61.28515625" customWidth="1"/>
    <col min="3" max="3" width="16.140625" customWidth="1"/>
    <col min="4" max="4" width="16.7109375" customWidth="1"/>
    <col min="5" max="5" width="17" customWidth="1"/>
    <col min="6" max="7" width="15.5703125" customWidth="1"/>
    <col min="8" max="8" width="15" customWidth="1"/>
    <col min="9" max="9" width="14.85546875" customWidth="1"/>
    <col min="10" max="10" width="14.140625" customWidth="1"/>
    <col min="11" max="11" width="14.5703125" customWidth="1"/>
    <col min="12" max="12" width="15" customWidth="1"/>
    <col min="13" max="13" width="7" style="16" customWidth="1"/>
    <col min="14" max="14" width="17" customWidth="1"/>
    <col min="15" max="15" width="9.140625" style="17"/>
  </cols>
  <sheetData>
    <row r="1" spans="1:18" ht="23.25" x14ac:dyDescent="0.35">
      <c r="A1" s="1" t="s">
        <v>134</v>
      </c>
      <c r="C1" s="2"/>
      <c r="D1" s="2"/>
      <c r="E1" s="2"/>
      <c r="F1" s="2"/>
      <c r="G1" s="2"/>
      <c r="H1" s="2"/>
      <c r="I1" s="2"/>
      <c r="J1" s="2"/>
      <c r="K1" s="2"/>
      <c r="L1" s="2"/>
      <c r="M1" s="13"/>
      <c r="N1" s="2"/>
    </row>
    <row r="2" spans="1:18" s="27" customFormat="1" x14ac:dyDescent="0.25">
      <c r="A2" s="4" t="s">
        <v>0</v>
      </c>
      <c r="M2" s="32"/>
      <c r="O2" s="33"/>
    </row>
    <row r="3" spans="1:18" s="27" customFormat="1" ht="19.5" customHeight="1" x14ac:dyDescent="0.25">
      <c r="A3" s="374" t="s">
        <v>440</v>
      </c>
      <c r="B3" s="374"/>
      <c r="C3" s="374"/>
      <c r="D3" s="374"/>
      <c r="E3" s="374"/>
      <c r="F3" s="374"/>
      <c r="G3" s="374"/>
      <c r="H3" s="374"/>
      <c r="I3" s="374"/>
      <c r="J3" s="374"/>
      <c r="K3" s="374"/>
      <c r="L3" s="374"/>
      <c r="M3" s="374"/>
      <c r="N3" s="374"/>
      <c r="O3" s="34"/>
      <c r="P3" s="35"/>
      <c r="Q3" s="35"/>
    </row>
    <row r="4" spans="1:18" s="27" customFormat="1" ht="31.5" customHeight="1" x14ac:dyDescent="0.25">
      <c r="A4" s="374"/>
      <c r="B4" s="374"/>
      <c r="C4" s="374"/>
      <c r="D4" s="374"/>
      <c r="E4" s="374"/>
      <c r="F4" s="374"/>
      <c r="G4" s="374"/>
      <c r="H4" s="374"/>
      <c r="I4" s="374"/>
      <c r="J4" s="374"/>
      <c r="K4" s="374"/>
      <c r="L4" s="374"/>
      <c r="M4" s="374"/>
      <c r="N4" s="374"/>
      <c r="O4" s="34"/>
      <c r="P4" s="35"/>
      <c r="Q4" s="35"/>
    </row>
    <row r="5" spans="1:18" s="27" customFormat="1" ht="36" customHeight="1" x14ac:dyDescent="0.25">
      <c r="A5" s="4" t="s">
        <v>4</v>
      </c>
      <c r="B5" s="36"/>
      <c r="C5" s="36"/>
      <c r="D5" s="36"/>
      <c r="E5" s="36"/>
      <c r="F5" s="36"/>
      <c r="G5" s="36"/>
      <c r="H5" s="36"/>
      <c r="I5" s="36"/>
      <c r="J5" s="36"/>
      <c r="K5" s="36"/>
      <c r="L5" s="36"/>
      <c r="M5" s="37"/>
      <c r="O5" s="33"/>
    </row>
    <row r="6" spans="1:18" s="27" customFormat="1" x14ac:dyDescent="0.25">
      <c r="A6" s="38" t="s">
        <v>368</v>
      </c>
      <c r="B6" s="38"/>
      <c r="C6" s="38"/>
      <c r="D6" s="38"/>
      <c r="E6" s="38"/>
      <c r="F6" s="38"/>
      <c r="G6" s="38"/>
      <c r="H6" s="38"/>
      <c r="I6" s="38"/>
      <c r="J6" s="38"/>
      <c r="K6" s="38"/>
      <c r="L6" s="38"/>
      <c r="M6" s="39"/>
      <c r="N6" s="38"/>
      <c r="O6" s="40"/>
      <c r="P6" s="38"/>
      <c r="Q6" s="38"/>
    </row>
    <row r="7" spans="1:18" s="27" customFormat="1" x14ac:dyDescent="0.25">
      <c r="B7" s="38"/>
      <c r="C7" s="38"/>
      <c r="D7" s="38"/>
      <c r="E7" s="38"/>
      <c r="F7" s="38"/>
      <c r="G7" s="38"/>
      <c r="H7" s="38"/>
      <c r="J7" s="38"/>
      <c r="K7" s="38"/>
      <c r="L7" s="38"/>
      <c r="M7" s="39"/>
      <c r="N7" s="38"/>
      <c r="O7" s="40"/>
      <c r="P7" s="38"/>
      <c r="Q7" s="38"/>
      <c r="R7" s="38"/>
    </row>
    <row r="8" spans="1:18" ht="15.75" x14ac:dyDescent="0.25">
      <c r="A8" s="3" t="s">
        <v>5</v>
      </c>
      <c r="C8" s="5"/>
      <c r="D8" s="5"/>
      <c r="E8" s="5"/>
      <c r="F8" s="5"/>
      <c r="G8" s="5"/>
      <c r="H8" s="5"/>
      <c r="I8" s="108" t="s">
        <v>378</v>
      </c>
      <c r="J8" s="5"/>
      <c r="K8" s="5"/>
      <c r="L8" s="5"/>
      <c r="M8" s="15"/>
      <c r="O8" s="18"/>
      <c r="P8" s="5"/>
      <c r="Q8" s="5"/>
      <c r="R8" s="5"/>
    </row>
    <row r="9" spans="1:18" s="27" customFormat="1" ht="30" x14ac:dyDescent="0.25">
      <c r="A9" s="41" t="s">
        <v>172</v>
      </c>
      <c r="B9" s="162" t="s">
        <v>369</v>
      </c>
      <c r="C9" s="371"/>
      <c r="D9" s="371"/>
      <c r="E9" s="371"/>
      <c r="F9" s="371"/>
      <c r="G9" s="371"/>
      <c r="I9" s="168"/>
      <c r="J9" s="168"/>
      <c r="K9" s="168"/>
      <c r="L9" s="168"/>
      <c r="M9" s="168"/>
      <c r="N9" s="168"/>
      <c r="O9" s="33"/>
    </row>
    <row r="10" spans="1:18" s="27" customFormat="1" x14ac:dyDescent="0.25">
      <c r="A10" s="41" t="s">
        <v>173</v>
      </c>
      <c r="B10" s="43" t="s">
        <v>3</v>
      </c>
      <c r="C10" s="371"/>
      <c r="D10" s="371"/>
      <c r="E10" s="371"/>
      <c r="F10" s="371"/>
      <c r="G10" s="371"/>
      <c r="I10" s="168"/>
      <c r="J10" s="168"/>
      <c r="K10" s="168"/>
      <c r="L10" s="168"/>
      <c r="M10" s="168"/>
      <c r="N10" s="168"/>
      <c r="O10" s="33"/>
    </row>
    <row r="11" spans="1:18" s="27" customFormat="1" x14ac:dyDescent="0.25">
      <c r="A11" s="41" t="s">
        <v>174</v>
      </c>
      <c r="B11" s="43" t="s">
        <v>1</v>
      </c>
      <c r="C11" s="371"/>
      <c r="D11" s="371"/>
      <c r="E11" s="371"/>
      <c r="F11" s="371"/>
      <c r="G11" s="371"/>
      <c r="I11" s="168"/>
      <c r="J11" s="168"/>
      <c r="K11" s="168"/>
      <c r="L11" s="168"/>
      <c r="M11" s="168"/>
      <c r="N11" s="168"/>
      <c r="O11" s="33"/>
    </row>
    <row r="12" spans="1:18" s="27" customFormat="1" x14ac:dyDescent="0.25">
      <c r="A12" s="41" t="s">
        <v>175</v>
      </c>
      <c r="B12" s="43" t="str">
        <f>IF(C9="","Name and title of head of school/college","Name and Title of Head of "&amp;C9)</f>
        <v>Name and title of head of school/college</v>
      </c>
      <c r="C12" s="371"/>
      <c r="D12" s="371"/>
      <c r="E12" s="371"/>
      <c r="F12" s="371"/>
      <c r="G12" s="371"/>
      <c r="I12" s="168"/>
      <c r="J12" s="168"/>
      <c r="K12" s="168"/>
      <c r="L12" s="168"/>
      <c r="M12" s="168"/>
      <c r="N12" s="168"/>
      <c r="O12" s="33"/>
    </row>
    <row r="13" spans="1:18" s="27" customFormat="1" x14ac:dyDescent="0.25">
      <c r="A13" s="41" t="s">
        <v>176</v>
      </c>
      <c r="B13" s="43" t="s">
        <v>370</v>
      </c>
      <c r="C13" s="371"/>
      <c r="D13" s="371"/>
      <c r="E13" s="371"/>
      <c r="F13" s="371"/>
      <c r="G13" s="371"/>
      <c r="I13" s="168"/>
      <c r="J13" s="168"/>
      <c r="K13" s="168"/>
      <c r="L13" s="168"/>
      <c r="M13" s="168"/>
      <c r="N13" s="168"/>
      <c r="O13" s="33"/>
    </row>
    <row r="14" spans="1:18" s="27" customFormat="1" ht="45" x14ac:dyDescent="0.25">
      <c r="A14" s="41" t="s">
        <v>177</v>
      </c>
      <c r="B14" s="162" t="str">
        <f>IF(AND(C9="",Introduction!B12=""),"Name of the department within the school/college that leads the instruction of the degree/certificate program you are estimating the costs of",IF(C9="","Name of the department within the School/College that leads the instruction of "&amp;Introduction!B12,"Name of the department within the "&amp;C9&amp; " that leads the instruction of "&amp;Introduction!B12))</f>
        <v>Name of the department within the school/college that leads the instruction of the degree/certificate program you are estimating the costs of</v>
      </c>
      <c r="C14" s="371"/>
      <c r="D14" s="371"/>
      <c r="E14" s="371"/>
      <c r="F14" s="371"/>
      <c r="G14" s="371"/>
      <c r="I14" s="167"/>
      <c r="J14" s="167"/>
      <c r="K14" s="167"/>
      <c r="L14" s="167"/>
      <c r="M14" s="167"/>
      <c r="N14" s="167"/>
      <c r="O14" s="33"/>
    </row>
    <row r="15" spans="1:18" s="27" customFormat="1" x14ac:dyDescent="0.25">
      <c r="A15" s="41" t="s">
        <v>178</v>
      </c>
      <c r="B15" s="43" t="s">
        <v>3</v>
      </c>
      <c r="C15" s="371"/>
      <c r="D15" s="371"/>
      <c r="E15" s="371"/>
      <c r="F15" s="371"/>
      <c r="G15" s="371"/>
      <c r="I15" s="168"/>
      <c r="J15" s="168"/>
      <c r="K15" s="168"/>
      <c r="L15" s="168"/>
      <c r="M15" s="168"/>
      <c r="N15" s="168"/>
      <c r="O15" s="33"/>
    </row>
    <row r="16" spans="1:18" s="27" customFormat="1" x14ac:dyDescent="0.25">
      <c r="A16" s="41" t="s">
        <v>179</v>
      </c>
      <c r="B16" s="43" t="s">
        <v>1</v>
      </c>
      <c r="C16" s="371"/>
      <c r="D16" s="371"/>
      <c r="E16" s="371"/>
      <c r="F16" s="371"/>
      <c r="G16" s="371"/>
      <c r="I16" s="168"/>
      <c r="J16" s="168"/>
      <c r="K16" s="168"/>
      <c r="L16" s="168"/>
      <c r="M16" s="168"/>
      <c r="N16" s="168"/>
      <c r="O16" s="33"/>
    </row>
    <row r="17" spans="1:15" s="27" customFormat="1" x14ac:dyDescent="0.25">
      <c r="A17" s="41" t="s">
        <v>180</v>
      </c>
      <c r="B17" s="43" t="str">
        <f>IF(C14="","Name and title of head of department","Name and Title of Head of "&amp;C14)</f>
        <v>Name and title of head of department</v>
      </c>
      <c r="C17" s="371"/>
      <c r="D17" s="371"/>
      <c r="E17" s="371"/>
      <c r="F17" s="371"/>
      <c r="G17" s="371"/>
      <c r="I17" s="168"/>
      <c r="J17" s="168"/>
      <c r="K17" s="168"/>
      <c r="L17" s="168"/>
      <c r="M17" s="168"/>
      <c r="N17" s="168"/>
      <c r="O17" s="33"/>
    </row>
    <row r="18" spans="1:15" s="27" customFormat="1" x14ac:dyDescent="0.25">
      <c r="A18" s="41" t="s">
        <v>181</v>
      </c>
      <c r="B18" s="43" t="s">
        <v>370</v>
      </c>
      <c r="C18" s="371"/>
      <c r="D18" s="371"/>
      <c r="E18" s="371"/>
      <c r="F18" s="371"/>
      <c r="G18" s="371"/>
      <c r="I18" s="168"/>
      <c r="J18" s="168"/>
      <c r="K18" s="168"/>
      <c r="L18" s="168"/>
      <c r="M18" s="168"/>
      <c r="N18" s="168"/>
      <c r="O18" s="33"/>
    </row>
    <row r="19" spans="1:15" s="27" customFormat="1" x14ac:dyDescent="0.25">
      <c r="A19" s="41" t="s">
        <v>182</v>
      </c>
      <c r="B19" s="42" t="s">
        <v>371</v>
      </c>
      <c r="C19" s="371"/>
      <c r="D19" s="371"/>
      <c r="E19" s="371"/>
      <c r="F19" s="371"/>
      <c r="G19" s="371"/>
      <c r="I19" s="168"/>
      <c r="J19" s="168"/>
      <c r="K19" s="168"/>
      <c r="L19" s="168"/>
      <c r="M19" s="168"/>
      <c r="N19" s="168"/>
      <c r="O19" s="33"/>
    </row>
    <row r="20" spans="1:15" s="27" customFormat="1" x14ac:dyDescent="0.25">
      <c r="A20" s="41" t="s">
        <v>183</v>
      </c>
      <c r="B20" s="43" t="s">
        <v>372</v>
      </c>
      <c r="C20" s="371"/>
      <c r="D20" s="371"/>
      <c r="E20" s="371"/>
      <c r="F20" s="371"/>
      <c r="G20" s="371"/>
      <c r="I20" s="168"/>
      <c r="J20" s="168"/>
      <c r="K20" s="168"/>
      <c r="L20" s="168"/>
      <c r="M20" s="168"/>
      <c r="N20" s="168"/>
      <c r="O20" s="33"/>
    </row>
    <row r="21" spans="1:15" s="27" customFormat="1" x14ac:dyDescent="0.25">
      <c r="A21" s="41" t="s">
        <v>7</v>
      </c>
      <c r="B21" s="42" t="s">
        <v>373</v>
      </c>
      <c r="C21" s="371"/>
      <c r="D21" s="371"/>
      <c r="E21" s="371"/>
      <c r="F21" s="371"/>
      <c r="G21" s="371"/>
      <c r="I21" s="168"/>
      <c r="J21" s="168"/>
      <c r="K21" s="168"/>
      <c r="L21" s="168"/>
      <c r="M21" s="168"/>
      <c r="N21" s="168"/>
      <c r="O21" s="33"/>
    </row>
    <row r="22" spans="1:15" s="27" customFormat="1" x14ac:dyDescent="0.25">
      <c r="A22" s="44"/>
      <c r="B22" s="45"/>
      <c r="C22" s="45"/>
      <c r="D22" s="45"/>
      <c r="E22" s="45"/>
      <c r="F22" s="45"/>
      <c r="G22" s="45"/>
      <c r="H22" s="45"/>
      <c r="I22" s="163"/>
      <c r="J22" s="163"/>
      <c r="K22" s="163"/>
      <c r="L22" s="163"/>
      <c r="M22" s="163"/>
      <c r="O22" s="33"/>
    </row>
    <row r="23" spans="1:15" s="6" customFormat="1" ht="15.75" x14ac:dyDescent="0.25">
      <c r="A23" s="8" t="s">
        <v>6</v>
      </c>
      <c r="C23" s="7"/>
      <c r="D23" s="7"/>
      <c r="E23" s="7"/>
      <c r="F23" s="7"/>
      <c r="G23" s="7"/>
      <c r="H23" s="7"/>
      <c r="I23" s="108" t="s">
        <v>378</v>
      </c>
      <c r="J23" s="164"/>
      <c r="K23" s="164"/>
      <c r="L23" s="164"/>
      <c r="M23" s="164"/>
      <c r="O23" s="9"/>
    </row>
    <row r="24" spans="1:15" s="27" customFormat="1" x14ac:dyDescent="0.25">
      <c r="A24" s="379" t="s">
        <v>8</v>
      </c>
      <c r="B24" s="191" t="str">
        <f>IF(C9="","What is the ownership of the school/college?","What is the ownership of the "&amp;C9&amp;"?")</f>
        <v>What is the ownership of the school/college?</v>
      </c>
      <c r="C24" s="82" t="s">
        <v>74</v>
      </c>
      <c r="D24" s="36"/>
      <c r="E24" s="36"/>
      <c r="F24" s="36"/>
      <c r="I24" s="168"/>
      <c r="J24" s="168"/>
      <c r="K24" s="168"/>
      <c r="L24" s="168"/>
      <c r="M24" s="168"/>
      <c r="N24" s="168"/>
      <c r="O24" s="33"/>
    </row>
    <row r="25" spans="1:15" s="27" customFormat="1" x14ac:dyDescent="0.25">
      <c r="A25" s="380"/>
      <c r="B25" s="47" t="s">
        <v>2</v>
      </c>
      <c r="C25" s="48"/>
      <c r="D25" s="36"/>
      <c r="E25" s="36"/>
      <c r="F25" s="36"/>
      <c r="I25" s="168"/>
      <c r="J25" s="168"/>
      <c r="K25" s="168"/>
      <c r="L25" s="168"/>
      <c r="M25" s="168"/>
      <c r="N25" s="168"/>
      <c r="O25" s="33"/>
    </row>
    <row r="26" spans="1:15" s="27" customFormat="1" x14ac:dyDescent="0.25">
      <c r="A26" s="380"/>
      <c r="B26" s="47" t="s">
        <v>374</v>
      </c>
      <c r="C26" s="48"/>
      <c r="D26" s="36"/>
      <c r="E26" s="36"/>
      <c r="F26" s="36"/>
      <c r="I26" s="168"/>
      <c r="J26" s="168"/>
      <c r="K26" s="168"/>
      <c r="L26" s="168"/>
      <c r="M26" s="168"/>
      <c r="N26" s="168"/>
      <c r="O26" s="33"/>
    </row>
    <row r="27" spans="1:15" s="27" customFormat="1" x14ac:dyDescent="0.25">
      <c r="A27" s="380"/>
      <c r="B27" s="47" t="s">
        <v>375</v>
      </c>
      <c r="C27" s="48"/>
      <c r="D27" s="36"/>
      <c r="E27" s="36"/>
      <c r="F27" s="36"/>
      <c r="I27" s="168"/>
      <c r="J27" s="168"/>
      <c r="K27" s="168"/>
      <c r="L27" s="168"/>
      <c r="M27" s="168"/>
      <c r="N27" s="168"/>
      <c r="O27" s="33"/>
    </row>
    <row r="28" spans="1:15" s="27" customFormat="1" x14ac:dyDescent="0.25">
      <c r="A28" s="380"/>
      <c r="B28" s="47" t="s">
        <v>376</v>
      </c>
      <c r="C28" s="48"/>
      <c r="D28" s="36"/>
      <c r="E28" s="36"/>
      <c r="F28" s="36"/>
      <c r="I28" s="168"/>
      <c r="J28" s="168"/>
      <c r="K28" s="168"/>
      <c r="L28" s="168"/>
      <c r="M28" s="168"/>
      <c r="N28" s="168"/>
      <c r="O28" s="33"/>
    </row>
    <row r="29" spans="1:15" s="27" customFormat="1" x14ac:dyDescent="0.25">
      <c r="A29" s="381"/>
      <c r="B29" s="49" t="s">
        <v>11</v>
      </c>
      <c r="C29" s="48"/>
      <c r="D29" s="36"/>
      <c r="E29" s="36"/>
      <c r="F29" s="36"/>
      <c r="I29" s="168"/>
      <c r="J29" s="168"/>
      <c r="K29" s="168"/>
      <c r="L29" s="168"/>
      <c r="M29" s="168"/>
      <c r="N29" s="168"/>
      <c r="O29" s="33"/>
    </row>
    <row r="30" spans="1:15" s="27" customFormat="1" x14ac:dyDescent="0.25">
      <c r="A30" s="46" t="s">
        <v>76</v>
      </c>
      <c r="B30" s="46" t="str">
        <f>IF(C9="","Is this school part of a university?","Is the " &amp;C9&amp;" part of a University?")</f>
        <v>Is this school part of a university?</v>
      </c>
      <c r="C30" s="50" t="s">
        <v>13</v>
      </c>
      <c r="D30" s="36"/>
      <c r="E30" s="36"/>
      <c r="F30" s="36"/>
      <c r="G30" s="36"/>
      <c r="H30" s="36"/>
      <c r="I30" s="168"/>
      <c r="J30" s="168"/>
      <c r="K30" s="168"/>
      <c r="L30" s="168"/>
      <c r="M30" s="168"/>
      <c r="N30" s="168"/>
      <c r="O30" s="33"/>
    </row>
    <row r="31" spans="1:15" s="27" customFormat="1" x14ac:dyDescent="0.25">
      <c r="A31" s="46" t="s">
        <v>184</v>
      </c>
      <c r="B31" s="47" t="s">
        <v>377</v>
      </c>
      <c r="C31" s="371"/>
      <c r="D31" s="371"/>
      <c r="E31" s="371"/>
      <c r="F31" s="371"/>
      <c r="G31" s="371"/>
      <c r="I31" s="168"/>
      <c r="J31" s="168"/>
      <c r="K31" s="168"/>
      <c r="L31" s="168"/>
      <c r="M31" s="168"/>
      <c r="N31" s="168"/>
      <c r="O31" s="33"/>
    </row>
    <row r="32" spans="1:15" s="27" customFormat="1" x14ac:dyDescent="0.25">
      <c r="A32" s="46" t="s">
        <v>185</v>
      </c>
      <c r="B32" s="194" t="str">
        <f>IF(C9="","Does the school/college have an independent budget?","Does the "&amp;C9&amp;" have an independent budget?")</f>
        <v>Does the school/college have an independent budget?</v>
      </c>
      <c r="C32" s="83" t="s">
        <v>13</v>
      </c>
      <c r="I32" s="168"/>
      <c r="J32" s="168"/>
      <c r="K32" s="168"/>
      <c r="L32" s="168"/>
      <c r="M32" s="168"/>
      <c r="N32" s="168"/>
      <c r="O32" s="33"/>
    </row>
    <row r="33" spans="1:15" s="27" customFormat="1" ht="54.75" customHeight="1" x14ac:dyDescent="0.25">
      <c r="A33" s="61" t="s">
        <v>186</v>
      </c>
      <c r="B33" s="84" t="s">
        <v>75</v>
      </c>
      <c r="C33" s="375"/>
      <c r="D33" s="376"/>
      <c r="E33" s="376"/>
      <c r="F33" s="376"/>
      <c r="G33" s="377"/>
      <c r="I33" s="168"/>
      <c r="J33" s="168"/>
      <c r="K33" s="168"/>
      <c r="L33" s="168"/>
      <c r="M33" s="168"/>
      <c r="N33" s="168"/>
      <c r="O33" s="33"/>
    </row>
    <row r="34" spans="1:15" s="27" customFormat="1" x14ac:dyDescent="0.25">
      <c r="A34" s="61" t="s">
        <v>187</v>
      </c>
      <c r="B34" s="195" t="str">
        <f>IF(C9="","What are the months of the school/college's fiscal year?","What are the months of the "&amp;C9&amp;"'s fiscal year?")</f>
        <v>What are the months of the school/college's fiscal year?</v>
      </c>
      <c r="C34" s="375"/>
      <c r="D34" s="376"/>
      <c r="E34" s="376"/>
      <c r="F34" s="376"/>
      <c r="G34" s="377"/>
      <c r="I34" s="168"/>
      <c r="J34" s="168"/>
      <c r="K34" s="168"/>
      <c r="L34" s="168"/>
      <c r="M34" s="168"/>
      <c r="N34" s="168"/>
      <c r="O34" s="33"/>
    </row>
    <row r="35" spans="1:15" s="27" customFormat="1" x14ac:dyDescent="0.25">
      <c r="A35" s="61" t="s">
        <v>10</v>
      </c>
      <c r="B35" s="195" t="str">
        <f>IF(C9="","What are the months of the school/college's academic year?","What are the months of the "&amp;C9&amp;"'s academic year?")</f>
        <v>What are the months of the school/college's academic year?</v>
      </c>
      <c r="C35" s="378"/>
      <c r="D35" s="378"/>
      <c r="E35" s="378"/>
      <c r="F35" s="378"/>
      <c r="G35" s="378"/>
      <c r="I35" s="168"/>
      <c r="J35" s="168"/>
      <c r="K35" s="168"/>
      <c r="L35" s="168"/>
      <c r="M35" s="168"/>
      <c r="N35" s="168"/>
      <c r="O35" s="33"/>
    </row>
    <row r="36" spans="1:15" s="27" customFormat="1" ht="75" x14ac:dyDescent="0.25">
      <c r="A36" s="61" t="s">
        <v>15</v>
      </c>
      <c r="B36" s="195" t="s">
        <v>441</v>
      </c>
      <c r="C36" s="160"/>
      <c r="I36" s="168"/>
      <c r="J36" s="168"/>
      <c r="K36" s="168"/>
      <c r="L36" s="168"/>
      <c r="M36" s="168"/>
      <c r="N36" s="168"/>
      <c r="O36" s="33"/>
    </row>
    <row r="37" spans="1:15" s="27" customFormat="1" ht="45" x14ac:dyDescent="0.25">
      <c r="A37" s="61" t="s">
        <v>65</v>
      </c>
      <c r="B37" s="195" t="s">
        <v>164</v>
      </c>
      <c r="C37" s="180"/>
      <c r="I37" s="168"/>
      <c r="J37" s="168"/>
      <c r="K37" s="168"/>
      <c r="L37" s="168"/>
      <c r="M37" s="168"/>
      <c r="N37" s="168"/>
      <c r="O37" s="33"/>
    </row>
    <row r="38" spans="1:15" s="27" customFormat="1" ht="30" x14ac:dyDescent="0.25">
      <c r="A38" s="61" t="s">
        <v>188</v>
      </c>
      <c r="B38" s="78" t="str">
        <f>IF(C9="","Is the school affiliated with one or more hospitals for the purpose of educating/training students?","Is the "&amp;C9&amp;" affiliated with one or more hospitals for the purpose of educating/training students?")</f>
        <v>Is the school affiliated with one or more hospitals for the purpose of educating/training students?</v>
      </c>
      <c r="C38" s="83" t="s">
        <v>13</v>
      </c>
      <c r="D38" s="36"/>
      <c r="E38" s="36"/>
      <c r="F38" s="36"/>
      <c r="G38" s="36"/>
      <c r="I38" s="168"/>
      <c r="J38" s="168"/>
      <c r="K38" s="168"/>
      <c r="L38" s="168"/>
      <c r="M38" s="168"/>
      <c r="N38" s="168"/>
      <c r="O38" s="33"/>
    </row>
    <row r="39" spans="1:15" s="27" customFormat="1" ht="60" x14ac:dyDescent="0.25">
      <c r="A39" s="46" t="s">
        <v>189</v>
      </c>
      <c r="B39" s="78" t="str">
        <f>IF(C9="","If yes, please describe the nature of the formal relationship/agreement, if any, between the hospital(s) and the school/college (include details on financing and teaching responsibilities for the clinical practica)","If yes, please describe the nature of the formal relationship/agreement, if any, between the hospital(s) and the "&amp;C9&amp;" (include details on financing and teaching responsibilities for the clinical practicums)")</f>
        <v>If yes, please describe the nature of the formal relationship/agreement, if any, between the hospital(s) and the school/college (include details on financing and teaching responsibilities for the clinical practica)</v>
      </c>
      <c r="C39" s="390"/>
      <c r="D39" s="391"/>
      <c r="E39" s="391"/>
      <c r="F39" s="391"/>
      <c r="G39" s="392"/>
      <c r="I39" s="168"/>
      <c r="J39" s="168"/>
      <c r="K39" s="168"/>
      <c r="L39" s="168"/>
      <c r="M39" s="168"/>
      <c r="N39" s="168"/>
      <c r="O39" s="33"/>
    </row>
    <row r="40" spans="1:15" s="27" customFormat="1" x14ac:dyDescent="0.25">
      <c r="A40" s="373" t="s">
        <v>190</v>
      </c>
      <c r="B40" s="373" t="s">
        <v>442</v>
      </c>
      <c r="C40" s="371"/>
      <c r="D40" s="371"/>
      <c r="E40" s="371"/>
      <c r="F40" s="371"/>
      <c r="G40" s="371"/>
      <c r="I40" s="168"/>
      <c r="J40" s="168"/>
      <c r="K40" s="168"/>
      <c r="L40" s="168"/>
      <c r="M40" s="168"/>
      <c r="N40" s="168"/>
      <c r="O40" s="33"/>
    </row>
    <row r="41" spans="1:15" s="27" customFormat="1" x14ac:dyDescent="0.25">
      <c r="A41" s="373"/>
      <c r="B41" s="373"/>
      <c r="C41" s="371"/>
      <c r="D41" s="371"/>
      <c r="E41" s="371"/>
      <c r="F41" s="371"/>
      <c r="G41" s="371"/>
      <c r="H41" s="28"/>
      <c r="I41" s="168"/>
      <c r="J41" s="168"/>
      <c r="K41" s="168"/>
      <c r="L41" s="168"/>
      <c r="M41" s="168"/>
      <c r="N41" s="168"/>
      <c r="O41" s="33"/>
    </row>
    <row r="42" spans="1:15" s="27" customFormat="1" x14ac:dyDescent="0.25">
      <c r="A42" s="373"/>
      <c r="B42" s="373"/>
      <c r="C42" s="371"/>
      <c r="D42" s="371"/>
      <c r="E42" s="371"/>
      <c r="F42" s="371"/>
      <c r="G42" s="371"/>
      <c r="H42" s="28"/>
      <c r="I42" s="168"/>
      <c r="J42" s="168"/>
      <c r="K42" s="168"/>
      <c r="L42" s="168"/>
      <c r="M42" s="168"/>
      <c r="N42" s="168"/>
      <c r="O42" s="33"/>
    </row>
    <row r="43" spans="1:15" s="27" customFormat="1" x14ac:dyDescent="0.25">
      <c r="A43" s="373"/>
      <c r="B43" s="373"/>
      <c r="C43" s="371"/>
      <c r="D43" s="371"/>
      <c r="E43" s="371"/>
      <c r="F43" s="371"/>
      <c r="G43" s="371"/>
      <c r="H43" s="28"/>
      <c r="I43" s="168"/>
      <c r="J43" s="168"/>
      <c r="K43" s="168"/>
      <c r="L43" s="168"/>
      <c r="M43" s="168"/>
      <c r="N43" s="168"/>
      <c r="O43" s="33"/>
    </row>
    <row r="44" spans="1:15" s="27" customFormat="1" x14ac:dyDescent="0.25">
      <c r="A44" s="373"/>
      <c r="B44" s="373"/>
      <c r="C44" s="371"/>
      <c r="D44" s="371"/>
      <c r="E44" s="371"/>
      <c r="F44" s="371"/>
      <c r="G44" s="371"/>
      <c r="H44" s="28"/>
      <c r="I44" s="168"/>
      <c r="J44" s="168"/>
      <c r="K44" s="168"/>
      <c r="L44" s="168"/>
      <c r="M44" s="168"/>
      <c r="N44" s="168"/>
      <c r="O44" s="33"/>
    </row>
    <row r="45" spans="1:15" s="27" customFormat="1" x14ac:dyDescent="0.25">
      <c r="A45" s="46" t="s">
        <v>191</v>
      </c>
      <c r="B45" s="78" t="str">
        <f>IF(C9="","Is your school affiliated with one or more health clinics?","Is "&amp;C9&amp;" affiliated with one or more health clinics?")</f>
        <v>Is your school affiliated with one or more health clinics?</v>
      </c>
      <c r="C45" s="83" t="s">
        <v>13</v>
      </c>
      <c r="D45" s="36"/>
      <c r="E45" s="36"/>
      <c r="F45" s="36"/>
      <c r="G45" s="36"/>
      <c r="I45" s="168"/>
      <c r="J45" s="168"/>
      <c r="K45" s="168"/>
      <c r="L45" s="168"/>
      <c r="M45" s="168"/>
      <c r="N45" s="168"/>
      <c r="O45" s="33"/>
    </row>
    <row r="46" spans="1:15" s="27" customFormat="1" ht="60" x14ac:dyDescent="0.25">
      <c r="A46" s="46" t="s">
        <v>192</v>
      </c>
      <c r="B46" s="78" t="str">
        <f>IF(C9="","If yes, please describe the nature of the formal relationship/agreement, if any, between the health clinic(s) and school/college (include details on financing and teaching responsibilities for the clinical practica)","If yes, please describe the nature of the formal relationship/agreement, if any, between the health clinic(s) and "&amp;C9&amp;" (include details on financing and teaching responsibilities for the clinical practicums)")</f>
        <v>If yes, please describe the nature of the formal relationship/agreement, if any, between the health clinic(s) and school/college (include details on financing and teaching responsibilities for the clinical practica)</v>
      </c>
      <c r="C46" s="390"/>
      <c r="D46" s="391"/>
      <c r="E46" s="391"/>
      <c r="F46" s="391"/>
      <c r="G46" s="392"/>
      <c r="I46" s="168"/>
      <c r="J46" s="168"/>
      <c r="K46" s="168"/>
      <c r="L46" s="168"/>
      <c r="M46" s="168"/>
      <c r="N46" s="168"/>
      <c r="O46" s="33"/>
    </row>
    <row r="47" spans="1:15" s="27" customFormat="1" x14ac:dyDescent="0.25">
      <c r="A47" s="379" t="s">
        <v>193</v>
      </c>
      <c r="B47" s="379" t="s">
        <v>66</v>
      </c>
      <c r="C47" s="372"/>
      <c r="D47" s="371"/>
      <c r="E47" s="371"/>
      <c r="F47" s="371"/>
      <c r="G47" s="371"/>
      <c r="I47" s="168"/>
      <c r="J47" s="168"/>
      <c r="K47" s="168"/>
      <c r="L47" s="168"/>
      <c r="M47" s="168"/>
      <c r="N47" s="168"/>
      <c r="O47" s="33"/>
    </row>
    <row r="48" spans="1:15" s="27" customFormat="1" x14ac:dyDescent="0.25">
      <c r="A48" s="380"/>
      <c r="B48" s="380"/>
      <c r="C48" s="372"/>
      <c r="D48" s="371"/>
      <c r="E48" s="371"/>
      <c r="F48" s="371"/>
      <c r="G48" s="371"/>
      <c r="H48" s="28"/>
      <c r="I48" s="168"/>
      <c r="J48" s="168"/>
      <c r="K48" s="168"/>
      <c r="L48" s="168"/>
      <c r="M48" s="168"/>
      <c r="N48" s="168"/>
      <c r="O48" s="33"/>
    </row>
    <row r="49" spans="1:15" s="27" customFormat="1" x14ac:dyDescent="0.25">
      <c r="A49" s="380"/>
      <c r="B49" s="380"/>
      <c r="C49" s="372"/>
      <c r="D49" s="371"/>
      <c r="E49" s="371"/>
      <c r="F49" s="371"/>
      <c r="G49" s="371"/>
      <c r="H49" s="28"/>
      <c r="I49" s="168"/>
      <c r="J49" s="168"/>
      <c r="K49" s="168"/>
      <c r="L49" s="168"/>
      <c r="M49" s="168"/>
      <c r="N49" s="168"/>
      <c r="O49" s="33"/>
    </row>
    <row r="50" spans="1:15" s="27" customFormat="1" x14ac:dyDescent="0.25">
      <c r="A50" s="380"/>
      <c r="B50" s="380"/>
      <c r="C50" s="372"/>
      <c r="D50" s="371"/>
      <c r="E50" s="371"/>
      <c r="F50" s="371"/>
      <c r="G50" s="371"/>
      <c r="H50" s="28"/>
      <c r="I50" s="168"/>
      <c r="J50" s="168"/>
      <c r="K50" s="168"/>
      <c r="L50" s="168"/>
      <c r="M50" s="168"/>
      <c r="N50" s="168"/>
      <c r="O50" s="33"/>
    </row>
    <row r="51" spans="1:15" s="27" customFormat="1" x14ac:dyDescent="0.25">
      <c r="A51" s="381"/>
      <c r="B51" s="381"/>
      <c r="C51" s="372"/>
      <c r="D51" s="371"/>
      <c r="E51" s="371"/>
      <c r="F51" s="371"/>
      <c r="G51" s="371"/>
      <c r="H51" s="28"/>
      <c r="I51" s="168"/>
      <c r="J51" s="168"/>
      <c r="K51" s="168"/>
      <c r="L51" s="168"/>
      <c r="M51" s="168"/>
      <c r="N51" s="168"/>
      <c r="O51" s="33"/>
    </row>
    <row r="52" spans="1:15" s="27" customFormat="1" ht="46.5" customHeight="1" x14ac:dyDescent="0.25">
      <c r="A52" s="46" t="s">
        <v>194</v>
      </c>
      <c r="B52" s="78" t="str">
        <f>IF(AND(C9="",Introduction!B12=""),"Does more than one department within or outside of the school/college teach students of the degree/certificate program you are estimating the costs of?",IF(C9="","Do more than one departments within or outside of the School/College teach students of the "&amp;Introduction!B12&amp;"?","Do more than one departments within or outside of the "&amp;C9&amp;" teach students of the "&amp;Introduction!B12&amp;"?"))</f>
        <v>Does more than one department within or outside of the school/college teach students of the degree/certificate program you are estimating the costs of?</v>
      </c>
      <c r="C52" s="50" t="s">
        <v>13</v>
      </c>
      <c r="D52" s="36"/>
      <c r="E52" s="36"/>
      <c r="F52" s="36"/>
      <c r="G52" s="36"/>
      <c r="I52" s="168"/>
      <c r="J52" s="168"/>
      <c r="K52" s="168"/>
      <c r="L52" s="168"/>
      <c r="M52" s="168"/>
      <c r="N52" s="168"/>
      <c r="O52" s="33"/>
    </row>
    <row r="53" spans="1:15" s="27" customFormat="1" x14ac:dyDescent="0.25">
      <c r="A53" s="373" t="s">
        <v>195</v>
      </c>
      <c r="B53" s="373" t="s">
        <v>148</v>
      </c>
      <c r="C53" s="372"/>
      <c r="D53" s="371"/>
      <c r="E53" s="371"/>
      <c r="F53" s="371"/>
      <c r="G53" s="371"/>
      <c r="I53" s="168"/>
      <c r="J53" s="168"/>
      <c r="K53" s="168"/>
      <c r="L53" s="168"/>
      <c r="M53" s="168"/>
      <c r="N53" s="168"/>
      <c r="O53" s="33"/>
    </row>
    <row r="54" spans="1:15" s="27" customFormat="1" x14ac:dyDescent="0.25">
      <c r="A54" s="373"/>
      <c r="B54" s="373"/>
      <c r="C54" s="372"/>
      <c r="D54" s="371"/>
      <c r="E54" s="371"/>
      <c r="F54" s="371"/>
      <c r="G54" s="371"/>
      <c r="H54" s="28"/>
      <c r="I54" s="168"/>
      <c r="J54" s="168"/>
      <c r="K54" s="168"/>
      <c r="L54" s="168"/>
      <c r="M54" s="168"/>
      <c r="N54" s="168"/>
      <c r="O54" s="33"/>
    </row>
    <row r="55" spans="1:15" s="27" customFormat="1" x14ac:dyDescent="0.25">
      <c r="A55" s="373"/>
      <c r="B55" s="373"/>
      <c r="C55" s="372"/>
      <c r="D55" s="371"/>
      <c r="E55" s="371"/>
      <c r="F55" s="371"/>
      <c r="G55" s="371"/>
      <c r="H55" s="28"/>
      <c r="I55" s="168"/>
      <c r="J55" s="168"/>
      <c r="K55" s="168"/>
      <c r="L55" s="168"/>
      <c r="M55" s="168"/>
      <c r="N55" s="168"/>
      <c r="O55" s="33"/>
    </row>
    <row r="56" spans="1:15" s="27" customFormat="1" x14ac:dyDescent="0.25">
      <c r="A56" s="373"/>
      <c r="B56" s="373"/>
      <c r="C56" s="372"/>
      <c r="D56" s="371"/>
      <c r="E56" s="371"/>
      <c r="F56" s="371"/>
      <c r="G56" s="371"/>
      <c r="H56" s="28"/>
      <c r="I56" s="168"/>
      <c r="J56" s="168"/>
      <c r="K56" s="168"/>
      <c r="L56" s="168"/>
      <c r="M56" s="168"/>
      <c r="N56" s="168"/>
      <c r="O56" s="33"/>
    </row>
    <row r="57" spans="1:15" s="27" customFormat="1" x14ac:dyDescent="0.25">
      <c r="A57" s="373"/>
      <c r="B57" s="373"/>
      <c r="C57" s="372"/>
      <c r="D57" s="371"/>
      <c r="E57" s="371"/>
      <c r="F57" s="371"/>
      <c r="G57" s="371"/>
      <c r="H57" s="28"/>
      <c r="I57" s="168"/>
      <c r="J57" s="168"/>
      <c r="K57" s="168"/>
      <c r="L57" s="168"/>
      <c r="M57" s="168"/>
      <c r="N57" s="168"/>
      <c r="O57" s="33"/>
    </row>
    <row r="58" spans="1:15" s="27" customFormat="1" x14ac:dyDescent="0.25">
      <c r="A58" s="373"/>
      <c r="B58" s="373"/>
      <c r="C58" s="372"/>
      <c r="D58" s="371"/>
      <c r="E58" s="371"/>
      <c r="F58" s="371"/>
      <c r="G58" s="371"/>
      <c r="H58" s="28"/>
      <c r="I58" s="168"/>
      <c r="J58" s="168"/>
      <c r="K58" s="168"/>
      <c r="L58" s="168"/>
      <c r="M58" s="168"/>
      <c r="N58" s="168"/>
      <c r="O58" s="33"/>
    </row>
    <row r="59" spans="1:15" s="27" customFormat="1" x14ac:dyDescent="0.25">
      <c r="A59" s="373"/>
      <c r="B59" s="373"/>
      <c r="C59" s="372"/>
      <c r="D59" s="371"/>
      <c r="E59" s="371"/>
      <c r="F59" s="371"/>
      <c r="G59" s="371"/>
      <c r="H59" s="28"/>
      <c r="I59" s="168"/>
      <c r="J59" s="168"/>
      <c r="K59" s="168"/>
      <c r="L59" s="168"/>
      <c r="M59" s="168"/>
      <c r="N59" s="168"/>
      <c r="O59" s="33"/>
    </row>
    <row r="60" spans="1:15" s="27" customFormat="1" x14ac:dyDescent="0.25">
      <c r="A60" s="373"/>
      <c r="B60" s="373"/>
      <c r="C60" s="372"/>
      <c r="D60" s="371"/>
      <c r="E60" s="371"/>
      <c r="F60" s="371"/>
      <c r="G60" s="371"/>
      <c r="H60" s="28"/>
      <c r="I60" s="168"/>
      <c r="J60" s="168"/>
      <c r="K60" s="168"/>
      <c r="L60" s="168"/>
      <c r="M60" s="168"/>
      <c r="N60" s="168"/>
      <c r="O60" s="33"/>
    </row>
    <row r="61" spans="1:15" s="27" customFormat="1" x14ac:dyDescent="0.25">
      <c r="A61" s="373"/>
      <c r="B61" s="373"/>
      <c r="C61" s="372"/>
      <c r="D61" s="371"/>
      <c r="E61" s="371"/>
      <c r="F61" s="371"/>
      <c r="G61" s="371"/>
      <c r="H61" s="28"/>
      <c r="I61" s="168"/>
      <c r="J61" s="168"/>
      <c r="K61" s="168"/>
      <c r="L61" s="168"/>
      <c r="M61" s="168"/>
      <c r="N61" s="168"/>
      <c r="O61" s="33"/>
    </row>
    <row r="62" spans="1:15" s="27" customFormat="1" x14ac:dyDescent="0.25">
      <c r="A62" s="373"/>
      <c r="B62" s="373"/>
      <c r="C62" s="372"/>
      <c r="D62" s="371"/>
      <c r="E62" s="371"/>
      <c r="F62" s="371"/>
      <c r="G62" s="371"/>
      <c r="H62" s="28"/>
      <c r="I62" s="168"/>
      <c r="J62" s="168"/>
      <c r="K62" s="168"/>
      <c r="L62" s="168"/>
      <c r="M62" s="168"/>
      <c r="N62" s="168"/>
      <c r="O62" s="33"/>
    </row>
    <row r="63" spans="1:15" s="27" customFormat="1" x14ac:dyDescent="0.25">
      <c r="A63" s="373"/>
      <c r="B63" s="373"/>
      <c r="C63" s="372"/>
      <c r="D63" s="371"/>
      <c r="E63" s="371"/>
      <c r="F63" s="371"/>
      <c r="G63" s="371"/>
      <c r="H63" s="28"/>
      <c r="I63" s="168"/>
      <c r="J63" s="168"/>
      <c r="K63" s="168"/>
      <c r="L63" s="168"/>
      <c r="M63" s="168"/>
      <c r="N63" s="168"/>
      <c r="O63" s="33"/>
    </row>
    <row r="64" spans="1:15" s="27" customFormat="1" x14ac:dyDescent="0.25">
      <c r="C64" s="28"/>
      <c r="D64" s="28"/>
      <c r="E64" s="28"/>
      <c r="F64" s="28"/>
      <c r="G64" s="28"/>
      <c r="H64" s="28"/>
      <c r="I64" s="28"/>
      <c r="M64" s="32"/>
      <c r="N64" s="28"/>
      <c r="O64" s="33"/>
    </row>
    <row r="65" spans="1:18" s="6" customFormat="1" ht="15.75" x14ac:dyDescent="0.25">
      <c r="A65" s="30" t="str">
        <f>IF(C9="","C. Enrollment and graduation at the department of interest for all degrees/certificates provided at both undergraduate and graduate levels","C. Enrollment and Graduation at the "&amp;C14&amp;" for all degrees/certificates provided at both undergraduate and graduate levels")</f>
        <v>C. Enrollment and graduation at the department of interest for all degrees/certificates provided at both undergraduate and graduate levels</v>
      </c>
      <c r="B65" s="11"/>
      <c r="C65" s="11"/>
      <c r="D65" s="11"/>
      <c r="E65" s="11"/>
      <c r="F65" s="11"/>
      <c r="G65" s="11"/>
      <c r="H65" s="11"/>
      <c r="I65" s="11"/>
      <c r="M65" s="12"/>
      <c r="O65" s="9"/>
    </row>
    <row r="66" spans="1:18" s="27" customFormat="1" x14ac:dyDescent="0.25">
      <c r="C66" s="389" t="s">
        <v>18</v>
      </c>
      <c r="D66" s="389"/>
      <c r="E66" s="389"/>
      <c r="F66" s="389"/>
      <c r="G66" s="389"/>
      <c r="H66" s="389"/>
      <c r="I66" s="389"/>
      <c r="J66" s="389"/>
      <c r="K66" s="389"/>
      <c r="L66" s="389"/>
      <c r="M66" s="32"/>
      <c r="O66" s="33"/>
    </row>
    <row r="67" spans="1:18" s="27" customFormat="1" x14ac:dyDescent="0.25">
      <c r="C67" s="384">
        <f ca="1">YEAR(TODAY())-5</f>
        <v>2010</v>
      </c>
      <c r="D67" s="384"/>
      <c r="E67" s="384">
        <f ca="1">YEAR(TODAY())-4</f>
        <v>2011</v>
      </c>
      <c r="F67" s="384"/>
      <c r="G67" s="384">
        <f ca="1">YEAR(TODAY())-3</f>
        <v>2012</v>
      </c>
      <c r="H67" s="384"/>
      <c r="I67" s="384">
        <f ca="1">YEAR(TODAY())-2</f>
        <v>2013</v>
      </c>
      <c r="J67" s="384"/>
      <c r="K67" s="384">
        <f ca="1">YEAR(TODAY())-1</f>
        <v>2014</v>
      </c>
      <c r="L67" s="384"/>
      <c r="M67" s="32"/>
      <c r="O67" s="33"/>
    </row>
    <row r="68" spans="1:18" s="27" customFormat="1" ht="15.75" x14ac:dyDescent="0.25">
      <c r="B68" s="51" t="s">
        <v>9</v>
      </c>
      <c r="C68" s="52" t="s">
        <v>16</v>
      </c>
      <c r="D68" s="52" t="s">
        <v>17</v>
      </c>
      <c r="E68" s="52" t="s">
        <v>16</v>
      </c>
      <c r="F68" s="52" t="s">
        <v>17</v>
      </c>
      <c r="G68" s="52" t="s">
        <v>16</v>
      </c>
      <c r="H68" s="52" t="s">
        <v>17</v>
      </c>
      <c r="I68" s="52" t="s">
        <v>16</v>
      </c>
      <c r="J68" s="52" t="s">
        <v>17</v>
      </c>
      <c r="K68" s="52" t="s">
        <v>16</v>
      </c>
      <c r="L68" s="52" t="s">
        <v>17</v>
      </c>
      <c r="M68" s="32"/>
      <c r="N68" s="108" t="s">
        <v>378</v>
      </c>
      <c r="O68" s="33"/>
    </row>
    <row r="69" spans="1:18" s="27" customFormat="1" x14ac:dyDescent="0.25">
      <c r="B69" s="50" t="s">
        <v>22</v>
      </c>
      <c r="C69" s="50"/>
      <c r="D69" s="50"/>
      <c r="E69" s="50"/>
      <c r="F69" s="50"/>
      <c r="G69" s="50"/>
      <c r="H69" s="50"/>
      <c r="I69" s="50"/>
      <c r="J69" s="50"/>
      <c r="K69" s="50"/>
      <c r="L69" s="50"/>
      <c r="M69" s="32"/>
      <c r="N69" s="168"/>
      <c r="O69" s="168"/>
      <c r="P69" s="168"/>
      <c r="Q69" s="168"/>
      <c r="R69" s="168"/>
    </row>
    <row r="70" spans="1:18" s="27" customFormat="1" x14ac:dyDescent="0.25">
      <c r="B70" s="50" t="s">
        <v>23</v>
      </c>
      <c r="C70" s="50"/>
      <c r="D70" s="50"/>
      <c r="E70" s="50"/>
      <c r="F70" s="50"/>
      <c r="G70" s="50"/>
      <c r="H70" s="50"/>
      <c r="I70" s="50"/>
      <c r="J70" s="50"/>
      <c r="K70" s="50"/>
      <c r="L70" s="50"/>
      <c r="M70" s="32"/>
      <c r="N70" s="168"/>
      <c r="O70" s="168"/>
      <c r="P70" s="168"/>
      <c r="Q70" s="168"/>
      <c r="R70" s="168"/>
    </row>
    <row r="71" spans="1:18" s="27" customFormat="1" x14ac:dyDescent="0.25">
      <c r="B71" s="50" t="s">
        <v>24</v>
      </c>
      <c r="C71" s="50"/>
      <c r="D71" s="50"/>
      <c r="E71" s="50"/>
      <c r="F71" s="50"/>
      <c r="G71" s="50"/>
      <c r="H71" s="50"/>
      <c r="I71" s="50"/>
      <c r="J71" s="50"/>
      <c r="K71" s="50"/>
      <c r="L71" s="50"/>
      <c r="M71" s="32"/>
      <c r="N71" s="168"/>
      <c r="O71" s="168"/>
      <c r="P71" s="168"/>
      <c r="Q71" s="168"/>
      <c r="R71" s="168"/>
    </row>
    <row r="72" spans="1:18" s="27" customFormat="1" x14ac:dyDescent="0.25">
      <c r="B72" s="49" t="s">
        <v>11</v>
      </c>
      <c r="C72" s="50"/>
      <c r="D72" s="50"/>
      <c r="E72" s="50"/>
      <c r="F72" s="50"/>
      <c r="G72" s="50"/>
      <c r="H72" s="50"/>
      <c r="I72" s="50"/>
      <c r="J72" s="50"/>
      <c r="K72" s="50"/>
      <c r="L72" s="50"/>
      <c r="M72" s="32"/>
      <c r="N72" s="168"/>
      <c r="O72" s="168"/>
      <c r="P72" s="168"/>
      <c r="Q72" s="168"/>
      <c r="R72" s="168"/>
    </row>
    <row r="73" spans="1:18" s="27" customFormat="1" x14ac:dyDescent="0.25">
      <c r="B73" s="49" t="s">
        <v>11</v>
      </c>
      <c r="C73" s="50"/>
      <c r="D73" s="50"/>
      <c r="E73" s="50"/>
      <c r="F73" s="50"/>
      <c r="G73" s="50"/>
      <c r="H73" s="50"/>
      <c r="I73" s="50"/>
      <c r="J73" s="50"/>
      <c r="K73" s="50"/>
      <c r="L73" s="50"/>
      <c r="M73" s="32"/>
      <c r="N73" s="168"/>
      <c r="O73" s="168"/>
      <c r="P73" s="168"/>
      <c r="Q73" s="168"/>
      <c r="R73" s="168"/>
    </row>
    <row r="74" spans="1:18" s="27" customFormat="1" x14ac:dyDescent="0.25">
      <c r="B74" s="49" t="s">
        <v>11</v>
      </c>
      <c r="C74" s="50"/>
      <c r="D74" s="50"/>
      <c r="E74" s="50"/>
      <c r="F74" s="50"/>
      <c r="G74" s="50"/>
      <c r="H74" s="50"/>
      <c r="I74" s="50"/>
      <c r="J74" s="50"/>
      <c r="K74" s="50"/>
      <c r="L74" s="50"/>
      <c r="M74" s="32"/>
      <c r="N74" s="168"/>
      <c r="O74" s="168"/>
      <c r="P74" s="168"/>
      <c r="Q74" s="168"/>
      <c r="R74" s="168"/>
    </row>
    <row r="75" spans="1:18" s="27" customFormat="1" x14ac:dyDescent="0.25">
      <c r="B75" s="49" t="s">
        <v>11</v>
      </c>
      <c r="C75" s="50"/>
      <c r="D75" s="50"/>
      <c r="E75" s="50"/>
      <c r="F75" s="50"/>
      <c r="G75" s="50"/>
      <c r="H75" s="50"/>
      <c r="I75" s="50"/>
      <c r="J75" s="50"/>
      <c r="K75" s="50"/>
      <c r="L75" s="50"/>
      <c r="M75" s="32"/>
      <c r="N75" s="168"/>
      <c r="O75" s="168"/>
      <c r="P75" s="168"/>
      <c r="Q75" s="168"/>
      <c r="R75" s="168"/>
    </row>
    <row r="76" spans="1:18" s="27" customFormat="1" x14ac:dyDescent="0.25">
      <c r="B76" s="49" t="s">
        <v>11</v>
      </c>
      <c r="C76" s="50"/>
      <c r="D76" s="50"/>
      <c r="E76" s="50"/>
      <c r="F76" s="50"/>
      <c r="G76" s="50"/>
      <c r="H76" s="50"/>
      <c r="I76" s="50"/>
      <c r="J76" s="50"/>
      <c r="K76" s="50"/>
      <c r="L76" s="50"/>
      <c r="M76" s="32"/>
      <c r="N76" s="168"/>
      <c r="O76" s="168"/>
      <c r="P76" s="168"/>
      <c r="Q76" s="168"/>
      <c r="R76" s="168"/>
    </row>
    <row r="77" spans="1:18" s="27" customFormat="1" x14ac:dyDescent="0.25">
      <c r="M77" s="32"/>
      <c r="O77" s="33"/>
    </row>
    <row r="78" spans="1:18" s="27" customFormat="1" x14ac:dyDescent="0.25">
      <c r="M78" s="32"/>
      <c r="O78" s="33"/>
    </row>
    <row r="79" spans="1:18" s="6" customFormat="1" ht="15.75" x14ac:dyDescent="0.25">
      <c r="A79" s="8" t="s">
        <v>379</v>
      </c>
      <c r="B79" s="11"/>
      <c r="C79" s="11"/>
      <c r="D79" s="11"/>
      <c r="E79" s="11"/>
      <c r="F79" s="11"/>
      <c r="G79" s="11"/>
      <c r="H79" s="11"/>
      <c r="I79" s="11"/>
      <c r="M79" s="12"/>
      <c r="O79" s="9"/>
    </row>
    <row r="80" spans="1:18" s="27" customFormat="1" x14ac:dyDescent="0.25">
      <c r="M80" s="32"/>
      <c r="O80" s="33"/>
    </row>
    <row r="81" spans="1:18" s="27" customFormat="1" ht="15.75" x14ac:dyDescent="0.25">
      <c r="C81" s="386">
        <v>2013</v>
      </c>
      <c r="D81" s="387"/>
      <c r="E81" s="387"/>
      <c r="F81" s="387"/>
      <c r="G81" s="388"/>
      <c r="H81" s="386">
        <v>2014</v>
      </c>
      <c r="I81" s="387"/>
      <c r="J81" s="387"/>
      <c r="K81" s="387"/>
      <c r="L81" s="388"/>
      <c r="M81" s="32"/>
      <c r="N81" s="108" t="s">
        <v>378</v>
      </c>
      <c r="O81" s="33"/>
    </row>
    <row r="82" spans="1:18" s="27" customFormat="1" ht="60" x14ac:dyDescent="0.25">
      <c r="B82" s="216" t="s">
        <v>380</v>
      </c>
      <c r="C82" s="217" t="s">
        <v>231</v>
      </c>
      <c r="D82" s="217" t="s">
        <v>232</v>
      </c>
      <c r="E82" s="217" t="s">
        <v>233</v>
      </c>
      <c r="F82" s="217" t="s">
        <v>234</v>
      </c>
      <c r="G82" s="217" t="s">
        <v>234</v>
      </c>
      <c r="H82" s="217" t="s">
        <v>231</v>
      </c>
      <c r="I82" s="217" t="s">
        <v>232</v>
      </c>
      <c r="J82" s="217" t="s">
        <v>233</v>
      </c>
      <c r="K82" s="217" t="s">
        <v>234</v>
      </c>
      <c r="L82" s="217" t="s">
        <v>234</v>
      </c>
      <c r="M82" s="32"/>
      <c r="N82" s="168"/>
      <c r="O82" s="168"/>
      <c r="P82" s="168"/>
      <c r="Q82" s="168"/>
      <c r="R82" s="168"/>
    </row>
    <row r="83" spans="1:18" s="27" customFormat="1" x14ac:dyDescent="0.25">
      <c r="B83" s="49" t="s">
        <v>227</v>
      </c>
      <c r="C83" s="49"/>
      <c r="D83" s="49"/>
      <c r="E83" s="49"/>
      <c r="F83" s="49"/>
      <c r="G83" s="49"/>
      <c r="H83" s="49"/>
      <c r="I83" s="49"/>
      <c r="J83" s="49"/>
      <c r="K83" s="49"/>
      <c r="L83" s="49"/>
      <c r="M83" s="32"/>
      <c r="N83" s="168"/>
      <c r="O83" s="168"/>
      <c r="P83" s="168"/>
      <c r="Q83" s="168"/>
      <c r="R83" s="168"/>
    </row>
    <row r="84" spans="1:18" s="27" customFormat="1" x14ac:dyDescent="0.25">
      <c r="B84" s="49" t="s">
        <v>228</v>
      </c>
      <c r="C84" s="49"/>
      <c r="D84" s="49"/>
      <c r="E84" s="49"/>
      <c r="F84" s="49"/>
      <c r="G84" s="49"/>
      <c r="H84" s="49"/>
      <c r="I84" s="49"/>
      <c r="J84" s="49"/>
      <c r="K84" s="49"/>
      <c r="L84" s="49"/>
      <c r="M84" s="32"/>
      <c r="N84" s="168"/>
      <c r="O84" s="168"/>
      <c r="P84" s="168"/>
      <c r="Q84" s="168"/>
      <c r="R84" s="168"/>
    </row>
    <row r="85" spans="1:18" s="27" customFormat="1" x14ac:dyDescent="0.25">
      <c r="B85" s="49" t="s">
        <v>107</v>
      </c>
      <c r="C85" s="49"/>
      <c r="D85" s="49"/>
      <c r="E85" s="49"/>
      <c r="F85" s="49"/>
      <c r="G85" s="49"/>
      <c r="H85" s="49"/>
      <c r="I85" s="49"/>
      <c r="J85" s="49"/>
      <c r="K85" s="49"/>
      <c r="L85" s="49"/>
      <c r="M85" s="32"/>
      <c r="N85" s="168"/>
      <c r="O85" s="168"/>
      <c r="P85" s="168"/>
      <c r="Q85" s="168"/>
      <c r="R85" s="168"/>
    </row>
    <row r="86" spans="1:18" s="27" customFormat="1" x14ac:dyDescent="0.25">
      <c r="B86" s="49" t="s">
        <v>111</v>
      </c>
      <c r="C86" s="49"/>
      <c r="D86" s="49"/>
      <c r="E86" s="49"/>
      <c r="F86" s="49"/>
      <c r="G86" s="49"/>
      <c r="H86" s="49"/>
      <c r="I86" s="49"/>
      <c r="J86" s="49"/>
      <c r="K86" s="49"/>
      <c r="L86" s="49"/>
      <c r="M86" s="32"/>
      <c r="N86" s="168"/>
      <c r="O86" s="168"/>
      <c r="P86" s="168"/>
      <c r="Q86" s="168"/>
      <c r="R86" s="168"/>
    </row>
    <row r="87" spans="1:18" s="27" customFormat="1" x14ac:dyDescent="0.25">
      <c r="B87" s="49" t="s">
        <v>229</v>
      </c>
      <c r="C87" s="49"/>
      <c r="D87" s="49"/>
      <c r="E87" s="49"/>
      <c r="F87" s="49"/>
      <c r="G87" s="49"/>
      <c r="H87" s="49"/>
      <c r="I87" s="49"/>
      <c r="J87" s="49"/>
      <c r="K87" s="49"/>
      <c r="L87" s="49"/>
      <c r="M87" s="32"/>
      <c r="N87" s="168"/>
      <c r="O87" s="168"/>
      <c r="P87" s="168"/>
      <c r="Q87" s="168"/>
      <c r="R87" s="168"/>
    </row>
    <row r="88" spans="1:18" s="27" customFormat="1" x14ac:dyDescent="0.25">
      <c r="B88" s="49" t="s">
        <v>229</v>
      </c>
      <c r="C88" s="49"/>
      <c r="D88" s="49"/>
      <c r="E88" s="49"/>
      <c r="F88" s="49"/>
      <c r="G88" s="49"/>
      <c r="H88" s="49"/>
      <c r="I88" s="49"/>
      <c r="J88" s="49"/>
      <c r="K88" s="49"/>
      <c r="L88" s="49"/>
      <c r="M88" s="32"/>
      <c r="N88" s="168"/>
      <c r="O88" s="168"/>
      <c r="P88" s="168"/>
      <c r="Q88" s="168"/>
      <c r="R88" s="168"/>
    </row>
    <row r="89" spans="1:18" s="27" customFormat="1" x14ac:dyDescent="0.25">
      <c r="B89" s="49" t="s">
        <v>229</v>
      </c>
      <c r="C89" s="49"/>
      <c r="D89" s="49"/>
      <c r="E89" s="49"/>
      <c r="F89" s="49"/>
      <c r="G89" s="49"/>
      <c r="H89" s="49"/>
      <c r="I89" s="49"/>
      <c r="J89" s="49"/>
      <c r="K89" s="49"/>
      <c r="L89" s="49"/>
      <c r="M89" s="32"/>
      <c r="N89" s="168"/>
      <c r="O89" s="168"/>
      <c r="P89" s="168"/>
      <c r="Q89" s="168"/>
      <c r="R89" s="168"/>
    </row>
    <row r="90" spans="1:18" s="27" customFormat="1" x14ac:dyDescent="0.25">
      <c r="B90" s="49" t="s">
        <v>229</v>
      </c>
      <c r="C90" s="49"/>
      <c r="D90" s="49"/>
      <c r="E90" s="49"/>
      <c r="F90" s="49"/>
      <c r="G90" s="49"/>
      <c r="H90" s="49"/>
      <c r="I90" s="49"/>
      <c r="J90" s="49"/>
      <c r="K90" s="49"/>
      <c r="L90" s="49"/>
      <c r="M90" s="32"/>
      <c r="N90" s="168"/>
      <c r="O90" s="168"/>
      <c r="P90" s="168"/>
      <c r="Q90" s="168"/>
      <c r="R90" s="168"/>
    </row>
    <row r="91" spans="1:18" s="27" customFormat="1" x14ac:dyDescent="0.25">
      <c r="B91" s="49" t="s">
        <v>230</v>
      </c>
      <c r="C91" s="49"/>
      <c r="D91" s="49"/>
      <c r="E91" s="49"/>
      <c r="F91" s="49"/>
      <c r="G91" s="49"/>
      <c r="H91" s="49"/>
      <c r="I91" s="49"/>
      <c r="J91" s="49"/>
      <c r="K91" s="49"/>
      <c r="L91" s="49"/>
      <c r="M91" s="32"/>
      <c r="N91" s="168"/>
      <c r="O91" s="168"/>
      <c r="P91" s="168"/>
      <c r="Q91" s="168"/>
      <c r="R91" s="168"/>
    </row>
    <row r="92" spans="1:18" s="27" customFormat="1" x14ac:dyDescent="0.25">
      <c r="M92" s="32"/>
      <c r="O92" s="33"/>
    </row>
    <row r="93" spans="1:18" s="27" customFormat="1" x14ac:dyDescent="0.25">
      <c r="M93" s="32"/>
      <c r="O93" s="33"/>
    </row>
    <row r="94" spans="1:18" s="6" customFormat="1" ht="15.75" x14ac:dyDescent="0.25">
      <c r="A94" s="8" t="str">
        <f>IF(C9="","E. Teaching departments within the school","E. Teaching departments within the "&amp;C9)</f>
        <v>E. Teaching departments within the school</v>
      </c>
      <c r="C94" s="11"/>
      <c r="D94" s="11"/>
      <c r="E94" s="11"/>
      <c r="F94" s="11"/>
      <c r="G94" s="11"/>
      <c r="I94" s="11"/>
      <c r="M94" s="12"/>
      <c r="O94" s="9"/>
    </row>
    <row r="95" spans="1:18" s="27" customFormat="1" ht="15" customHeight="1" x14ac:dyDescent="0.25">
      <c r="C95" s="382" t="str">
        <f ca="1">"# enrolled students in "&amp;YEAR(TODAY())-1</f>
        <v># enrolled students in 2014</v>
      </c>
      <c r="D95" s="385"/>
      <c r="E95" s="382" t="str">
        <f ca="1">"# teaching faculty in "&amp;YEAR(TODAY())-1</f>
        <v># teaching faculty in 2014</v>
      </c>
      <c r="F95" s="383"/>
      <c r="H95" s="108" t="s">
        <v>378</v>
      </c>
      <c r="M95" s="32"/>
      <c r="O95" s="33"/>
    </row>
    <row r="96" spans="1:18" s="27" customFormat="1" x14ac:dyDescent="0.25">
      <c r="A96" s="46" t="s">
        <v>118</v>
      </c>
      <c r="B96" s="53" t="s">
        <v>381</v>
      </c>
      <c r="C96" s="53" t="s">
        <v>382</v>
      </c>
      <c r="D96" s="53" t="s">
        <v>383</v>
      </c>
      <c r="E96" s="53" t="s">
        <v>382</v>
      </c>
      <c r="F96" s="53" t="s">
        <v>383</v>
      </c>
      <c r="M96" s="32"/>
      <c r="O96" s="33"/>
    </row>
    <row r="97" spans="1:15" s="27" customFormat="1" x14ac:dyDescent="0.25">
      <c r="A97" s="46">
        <v>1</v>
      </c>
      <c r="B97" s="106" t="s">
        <v>80</v>
      </c>
      <c r="C97" s="50"/>
      <c r="D97" s="50"/>
      <c r="E97" s="50"/>
      <c r="F97" s="50"/>
      <c r="H97" s="168"/>
      <c r="I97" s="168"/>
      <c r="J97" s="168"/>
      <c r="K97" s="168"/>
      <c r="L97" s="168"/>
      <c r="M97" s="32"/>
      <c r="O97" s="33"/>
    </row>
    <row r="98" spans="1:15" s="27" customFormat="1" x14ac:dyDescent="0.25">
      <c r="A98" s="46">
        <v>2</v>
      </c>
      <c r="B98" s="50"/>
      <c r="C98" s="50"/>
      <c r="D98" s="50"/>
      <c r="E98" s="50"/>
      <c r="F98" s="50"/>
      <c r="H98" s="168"/>
      <c r="I98" s="168"/>
      <c r="J98" s="168"/>
      <c r="K98" s="168"/>
      <c r="L98" s="168"/>
      <c r="M98" s="32"/>
      <c r="O98" s="33"/>
    </row>
    <row r="99" spans="1:15" s="27" customFormat="1" x14ac:dyDescent="0.25">
      <c r="A99" s="46">
        <v>3</v>
      </c>
      <c r="B99" s="50"/>
      <c r="C99" s="50"/>
      <c r="D99" s="50"/>
      <c r="E99" s="50"/>
      <c r="F99" s="50"/>
      <c r="H99" s="168"/>
      <c r="I99" s="168"/>
      <c r="J99" s="168"/>
      <c r="K99" s="168"/>
      <c r="L99" s="168"/>
      <c r="M99" s="32"/>
      <c r="O99" s="33"/>
    </row>
    <row r="100" spans="1:15" s="27" customFormat="1" x14ac:dyDescent="0.25">
      <c r="A100" s="46">
        <v>4</v>
      </c>
      <c r="B100" s="50"/>
      <c r="C100" s="50"/>
      <c r="D100" s="50"/>
      <c r="E100" s="50"/>
      <c r="F100" s="50"/>
      <c r="H100" s="168"/>
      <c r="I100" s="168"/>
      <c r="J100" s="168"/>
      <c r="K100" s="168"/>
      <c r="L100" s="168"/>
      <c r="M100" s="32"/>
      <c r="O100" s="33"/>
    </row>
    <row r="101" spans="1:15" s="27" customFormat="1" x14ac:dyDescent="0.25">
      <c r="A101" s="46">
        <v>5</v>
      </c>
      <c r="B101" s="50"/>
      <c r="C101" s="50"/>
      <c r="D101" s="50"/>
      <c r="E101" s="50"/>
      <c r="F101" s="50"/>
      <c r="H101" s="168"/>
      <c r="I101" s="168"/>
      <c r="J101" s="168"/>
      <c r="K101" s="168"/>
      <c r="L101" s="168"/>
      <c r="M101" s="32"/>
      <c r="O101" s="33"/>
    </row>
    <row r="102" spans="1:15" s="27" customFormat="1" x14ac:dyDescent="0.25">
      <c r="A102" s="46">
        <v>6</v>
      </c>
      <c r="B102" s="50"/>
      <c r="C102" s="50"/>
      <c r="D102" s="50"/>
      <c r="E102" s="50"/>
      <c r="F102" s="50"/>
      <c r="H102" s="168"/>
      <c r="I102" s="168"/>
      <c r="J102" s="168"/>
      <c r="K102" s="168"/>
      <c r="L102" s="168"/>
      <c r="M102" s="32"/>
      <c r="O102" s="33"/>
    </row>
    <row r="103" spans="1:15" s="27" customFormat="1" x14ac:dyDescent="0.25">
      <c r="A103" s="46">
        <v>7</v>
      </c>
      <c r="B103" s="50"/>
      <c r="C103" s="50"/>
      <c r="D103" s="50"/>
      <c r="E103" s="50"/>
      <c r="F103" s="50"/>
      <c r="H103" s="168"/>
      <c r="I103" s="168"/>
      <c r="J103" s="168"/>
      <c r="K103" s="168"/>
      <c r="L103" s="168"/>
      <c r="M103" s="32"/>
      <c r="O103" s="33"/>
    </row>
    <row r="104" spans="1:15" s="27" customFormat="1" x14ac:dyDescent="0.25">
      <c r="A104" s="46">
        <v>8</v>
      </c>
      <c r="B104" s="50"/>
      <c r="C104" s="50"/>
      <c r="D104" s="50"/>
      <c r="E104" s="50"/>
      <c r="F104" s="50"/>
      <c r="H104" s="168"/>
      <c r="I104" s="168"/>
      <c r="J104" s="168"/>
      <c r="K104" s="168"/>
      <c r="L104" s="168"/>
      <c r="M104" s="32"/>
      <c r="O104" s="33"/>
    </row>
    <row r="105" spans="1:15" s="27" customFormat="1" x14ac:dyDescent="0.25">
      <c r="A105" s="46">
        <v>9</v>
      </c>
      <c r="B105" s="50"/>
      <c r="C105" s="50"/>
      <c r="D105" s="50"/>
      <c r="E105" s="50"/>
      <c r="F105" s="50"/>
      <c r="H105" s="168"/>
      <c r="I105" s="168"/>
      <c r="J105" s="168"/>
      <c r="K105" s="168"/>
      <c r="L105" s="168"/>
      <c r="M105" s="32"/>
      <c r="O105" s="33"/>
    </row>
    <row r="106" spans="1:15" s="27" customFormat="1" x14ac:dyDescent="0.25">
      <c r="A106" s="46">
        <v>10</v>
      </c>
      <c r="B106" s="50"/>
      <c r="C106" s="50"/>
      <c r="D106" s="50"/>
      <c r="E106" s="50"/>
      <c r="F106" s="50"/>
      <c r="H106" s="168"/>
      <c r="I106" s="168"/>
      <c r="J106" s="168"/>
      <c r="K106" s="168"/>
      <c r="L106" s="168"/>
      <c r="M106" s="32"/>
      <c r="O106" s="33"/>
    </row>
    <row r="107" spans="1:15" s="27" customFormat="1" x14ac:dyDescent="0.25">
      <c r="A107" s="46">
        <v>11</v>
      </c>
      <c r="B107" s="50"/>
      <c r="C107" s="50"/>
      <c r="D107" s="50"/>
      <c r="E107" s="50"/>
      <c r="F107" s="50"/>
      <c r="H107" s="168"/>
      <c r="I107" s="168"/>
      <c r="J107" s="168"/>
      <c r="K107" s="168"/>
      <c r="L107" s="168"/>
      <c r="M107" s="32"/>
      <c r="O107" s="33"/>
    </row>
    <row r="108" spans="1:15" s="27" customFormat="1" x14ac:dyDescent="0.25">
      <c r="A108" s="46">
        <v>12</v>
      </c>
      <c r="B108" s="50"/>
      <c r="C108" s="50"/>
      <c r="D108" s="50"/>
      <c r="E108" s="50"/>
      <c r="F108" s="50"/>
      <c r="H108" s="168"/>
      <c r="I108" s="168"/>
      <c r="J108" s="168"/>
      <c r="K108" s="168"/>
      <c r="L108" s="168"/>
      <c r="M108" s="32"/>
      <c r="O108" s="33"/>
    </row>
    <row r="109" spans="1:15" s="27" customFormat="1" x14ac:dyDescent="0.25">
      <c r="A109" s="46">
        <v>13</v>
      </c>
      <c r="B109" s="50"/>
      <c r="C109" s="50"/>
      <c r="D109" s="50"/>
      <c r="E109" s="50"/>
      <c r="F109" s="50"/>
      <c r="H109" s="168"/>
      <c r="I109" s="168"/>
      <c r="J109" s="168"/>
      <c r="K109" s="168"/>
      <c r="L109" s="168"/>
      <c r="M109" s="32"/>
      <c r="O109" s="33"/>
    </row>
    <row r="110" spans="1:15" s="27" customFormat="1" x14ac:dyDescent="0.25">
      <c r="A110" s="46">
        <v>14</v>
      </c>
      <c r="B110" s="50"/>
      <c r="C110" s="50"/>
      <c r="D110" s="50"/>
      <c r="E110" s="50"/>
      <c r="F110" s="50"/>
      <c r="H110" s="168"/>
      <c r="I110" s="168"/>
      <c r="J110" s="168"/>
      <c r="K110" s="168"/>
      <c r="L110" s="168"/>
      <c r="M110" s="32"/>
      <c r="O110" s="33"/>
    </row>
    <row r="111" spans="1:15" s="27" customFormat="1" x14ac:dyDescent="0.25">
      <c r="A111" s="46">
        <v>15</v>
      </c>
      <c r="B111" s="50"/>
      <c r="C111" s="50"/>
      <c r="D111" s="50"/>
      <c r="E111" s="50"/>
      <c r="F111" s="50"/>
      <c r="H111" s="168"/>
      <c r="I111" s="168"/>
      <c r="J111" s="168"/>
      <c r="K111" s="168"/>
      <c r="L111" s="168"/>
      <c r="M111" s="32"/>
      <c r="O111" s="33"/>
    </row>
    <row r="112" spans="1:15" s="27" customFormat="1" x14ac:dyDescent="0.25">
      <c r="A112" s="46">
        <v>16</v>
      </c>
      <c r="B112" s="50"/>
      <c r="C112" s="50"/>
      <c r="D112" s="50"/>
      <c r="E112" s="50"/>
      <c r="F112" s="50"/>
      <c r="H112" s="168"/>
      <c r="I112" s="168"/>
      <c r="J112" s="168"/>
      <c r="K112" s="168"/>
      <c r="L112" s="168"/>
      <c r="M112" s="32"/>
      <c r="O112" s="33"/>
    </row>
    <row r="113" spans="1:15" s="27" customFormat="1" x14ac:dyDescent="0.25">
      <c r="A113" s="46">
        <v>17</v>
      </c>
      <c r="B113" s="50"/>
      <c r="C113" s="50"/>
      <c r="D113" s="50"/>
      <c r="E113" s="50"/>
      <c r="F113" s="50"/>
      <c r="H113" s="168"/>
      <c r="I113" s="168"/>
      <c r="J113" s="168"/>
      <c r="K113" s="168"/>
      <c r="L113" s="168"/>
      <c r="M113" s="32"/>
      <c r="O113" s="33"/>
    </row>
    <row r="114" spans="1:15" s="27" customFormat="1" x14ac:dyDescent="0.25">
      <c r="A114" s="46"/>
      <c r="B114" s="54" t="s">
        <v>14</v>
      </c>
      <c r="C114" s="107">
        <f>SUM(C97:C113)</f>
        <v>0</v>
      </c>
      <c r="D114" s="107">
        <f>SUM(D97:D113)</f>
        <v>0</v>
      </c>
      <c r="E114" s="107">
        <f>SUM(E97:E113)</f>
        <v>0</v>
      </c>
      <c r="F114" s="107">
        <f>SUM(F97:F113)</f>
        <v>0</v>
      </c>
      <c r="G114"/>
      <c r="H114"/>
      <c r="I114"/>
      <c r="M114" s="32"/>
      <c r="N114" s="55"/>
      <c r="O114" s="33"/>
    </row>
    <row r="115" spans="1:15" s="27" customFormat="1" x14ac:dyDescent="0.25">
      <c r="B115" s="85" t="s">
        <v>77</v>
      </c>
      <c r="C115" s="56"/>
      <c r="D115" s="56"/>
      <c r="E115" s="56"/>
      <c r="M115" s="32"/>
      <c r="N115" s="55"/>
      <c r="O115" s="33"/>
    </row>
    <row r="116" spans="1:15" s="27" customFormat="1" x14ac:dyDescent="0.25">
      <c r="B116" s="4"/>
      <c r="M116" s="32"/>
      <c r="O116" s="33"/>
    </row>
    <row r="117" spans="1:15" s="6" customFormat="1" ht="15.75" x14ac:dyDescent="0.25">
      <c r="A117" s="8" t="str">
        <f>IF(C9="","F. Support departments for the school","E. Support Departments for the "&amp;C9)</f>
        <v>F. Support departments for the school</v>
      </c>
      <c r="M117" s="12"/>
      <c r="O117" s="9"/>
    </row>
    <row r="118" spans="1:15" s="27" customFormat="1" x14ac:dyDescent="0.25">
      <c r="B118" s="27" t="str">
        <f>IF(C9="","List below all support departments providing administrative services to the school:","List below all support departments providing administrative services to the "&amp;C9&amp;":")</f>
        <v>List below all support departments providing administrative services to the school:</v>
      </c>
      <c r="M118" s="32"/>
      <c r="O118" s="33"/>
    </row>
    <row r="119" spans="1:15" s="27" customFormat="1" ht="105" x14ac:dyDescent="0.25">
      <c r="A119" s="46" t="s">
        <v>118</v>
      </c>
      <c r="B119" s="57" t="s">
        <v>384</v>
      </c>
      <c r="C119" s="58" t="str">
        <f>IF(C9="","Are the services of this support department exclusively for the school?
(Y/N)","Are the services of this support department exclusively for "&amp;C9&amp;"?
(Y/N)")</f>
        <v>Are the services of this support department exclusively for the school?
(Y/N)</v>
      </c>
      <c r="D119" s="58" t="str">
        <f>IF(C31="","If no, are the services shared with the university?","If No, are the services shared with the "&amp;C31)</f>
        <v>If no, are the services shared with the university?</v>
      </c>
      <c r="E119" s="58" t="str">
        <f>IF(C9="","If shared with the university, what approximate proportion (%) of this department's services is used by the school?","If shared with university, what approximate proportion (%) of this department's services is used by "&amp;C9&amp;"?")</f>
        <v>If shared with the university, what approximate proportion (%) of this department's services is used by the school?</v>
      </c>
      <c r="F119" s="59"/>
      <c r="G119" s="59"/>
      <c r="H119" s="108" t="s">
        <v>378</v>
      </c>
      <c r="M119" s="32"/>
      <c r="O119" s="33"/>
    </row>
    <row r="120" spans="1:15" s="27" customFormat="1" x14ac:dyDescent="0.25">
      <c r="A120" s="46">
        <f>A113+1</f>
        <v>18</v>
      </c>
      <c r="B120" s="106" t="s">
        <v>12</v>
      </c>
      <c r="C120" s="159" t="s">
        <v>124</v>
      </c>
      <c r="D120" s="159" t="s">
        <v>123</v>
      </c>
      <c r="E120" s="158">
        <v>0.1</v>
      </c>
      <c r="F120" s="59"/>
      <c r="G120" s="59"/>
      <c r="H120" s="168"/>
      <c r="I120" s="168"/>
      <c r="J120" s="168"/>
      <c r="K120" s="168"/>
      <c r="L120" s="168"/>
      <c r="M120"/>
      <c r="O120" s="33"/>
    </row>
    <row r="121" spans="1:15" s="27" customFormat="1" x14ac:dyDescent="0.25">
      <c r="A121" s="46">
        <f>A120+1</f>
        <v>19</v>
      </c>
      <c r="B121" s="106" t="s">
        <v>81</v>
      </c>
      <c r="C121" s="159" t="s">
        <v>123</v>
      </c>
      <c r="D121" s="159"/>
      <c r="E121" s="158">
        <v>1</v>
      </c>
      <c r="F121" s="59"/>
      <c r="G121" s="59"/>
      <c r="H121" s="168"/>
      <c r="I121" s="168"/>
      <c r="J121" s="168"/>
      <c r="K121" s="168"/>
      <c r="L121" s="168"/>
      <c r="M121"/>
      <c r="O121" s="33"/>
    </row>
    <row r="122" spans="1:15" s="27" customFormat="1" x14ac:dyDescent="0.25">
      <c r="A122" s="46">
        <f t="shared" ref="A122:A129" si="0">A121+1</f>
        <v>20</v>
      </c>
      <c r="B122" s="106"/>
      <c r="C122" s="160"/>
      <c r="D122" s="160"/>
      <c r="E122" s="157"/>
      <c r="F122" s="32"/>
      <c r="G122" s="32"/>
      <c r="H122" s="168"/>
      <c r="I122" s="168"/>
      <c r="J122" s="168"/>
      <c r="K122" s="168"/>
      <c r="L122" s="168"/>
      <c r="M122"/>
      <c r="O122" s="33"/>
    </row>
    <row r="123" spans="1:15" s="27" customFormat="1" x14ac:dyDescent="0.25">
      <c r="A123" s="46">
        <f t="shared" si="0"/>
        <v>21</v>
      </c>
      <c r="B123" s="106"/>
      <c r="C123" s="160"/>
      <c r="D123" s="160"/>
      <c r="E123" s="157"/>
      <c r="F123" s="32"/>
      <c r="G123" s="32"/>
      <c r="H123" s="168"/>
      <c r="I123" s="168"/>
      <c r="J123" s="168"/>
      <c r="K123" s="168"/>
      <c r="L123" s="168"/>
      <c r="M123"/>
      <c r="O123" s="33"/>
    </row>
    <row r="124" spans="1:15" s="27" customFormat="1" x14ac:dyDescent="0.25">
      <c r="A124" s="46">
        <f t="shared" si="0"/>
        <v>22</v>
      </c>
      <c r="B124" s="106"/>
      <c r="C124" s="160"/>
      <c r="D124" s="160"/>
      <c r="E124" s="157"/>
      <c r="F124" s="32"/>
      <c r="G124" s="32"/>
      <c r="H124" s="168"/>
      <c r="I124" s="168"/>
      <c r="J124" s="168"/>
      <c r="K124" s="168"/>
      <c r="L124" s="168"/>
      <c r="M124"/>
      <c r="O124" s="33"/>
    </row>
    <row r="125" spans="1:15" s="27" customFormat="1" x14ac:dyDescent="0.25">
      <c r="A125" s="46">
        <f t="shared" si="0"/>
        <v>23</v>
      </c>
      <c r="B125" s="106"/>
      <c r="C125" s="160"/>
      <c r="D125" s="160"/>
      <c r="E125" s="157"/>
      <c r="F125" s="32"/>
      <c r="G125" s="32"/>
      <c r="H125" s="168"/>
      <c r="I125" s="168"/>
      <c r="J125" s="168"/>
      <c r="K125" s="168"/>
      <c r="L125" s="168"/>
      <c r="M125"/>
      <c r="O125" s="33"/>
    </row>
    <row r="126" spans="1:15" s="27" customFormat="1" x14ac:dyDescent="0.25">
      <c r="A126" s="46">
        <f t="shared" si="0"/>
        <v>24</v>
      </c>
      <c r="B126" s="106"/>
      <c r="C126" s="160"/>
      <c r="D126" s="160"/>
      <c r="E126" s="157"/>
      <c r="H126" s="168"/>
      <c r="I126" s="168"/>
      <c r="J126" s="168"/>
      <c r="K126" s="168"/>
      <c r="L126" s="168"/>
      <c r="M126"/>
      <c r="O126" s="33"/>
    </row>
    <row r="127" spans="1:15" s="27" customFormat="1" x14ac:dyDescent="0.25">
      <c r="A127" s="46">
        <f t="shared" si="0"/>
        <v>25</v>
      </c>
      <c r="B127" s="75"/>
      <c r="C127" s="160"/>
      <c r="D127" s="160"/>
      <c r="E127" s="157"/>
      <c r="H127" s="168"/>
      <c r="I127" s="168"/>
      <c r="J127" s="168"/>
      <c r="K127" s="168"/>
      <c r="L127" s="168"/>
      <c r="M127"/>
      <c r="O127" s="33"/>
    </row>
    <row r="128" spans="1:15" s="27" customFormat="1" x14ac:dyDescent="0.25">
      <c r="A128" s="46">
        <f t="shared" si="0"/>
        <v>26</v>
      </c>
      <c r="B128" s="75"/>
      <c r="C128" s="160"/>
      <c r="D128" s="160"/>
      <c r="E128" s="157"/>
      <c r="H128" s="168"/>
      <c r="I128" s="168"/>
      <c r="J128" s="168"/>
      <c r="K128" s="168"/>
      <c r="L128" s="168"/>
      <c r="M128"/>
      <c r="O128" s="33"/>
    </row>
    <row r="129" spans="1:19" s="27" customFormat="1" x14ac:dyDescent="0.25">
      <c r="A129" s="46">
        <f t="shared" si="0"/>
        <v>27</v>
      </c>
      <c r="B129" s="75"/>
      <c r="C129" s="160"/>
      <c r="D129" s="160"/>
      <c r="E129" s="157"/>
      <c r="H129" s="168"/>
      <c r="I129" s="168"/>
      <c r="J129" s="168"/>
      <c r="K129" s="168"/>
      <c r="L129" s="168"/>
      <c r="M129"/>
      <c r="O129" s="33"/>
    </row>
    <row r="130" spans="1:19" x14ac:dyDescent="0.25">
      <c r="M130"/>
      <c r="O130"/>
    </row>
    <row r="131" spans="1:19" x14ac:dyDescent="0.25">
      <c r="M131"/>
      <c r="O131"/>
    </row>
    <row r="132" spans="1:19" s="6" customFormat="1" ht="15.75" x14ac:dyDescent="0.25">
      <c r="A132" s="8" t="s">
        <v>385</v>
      </c>
      <c r="H132" s="108" t="s">
        <v>378</v>
      </c>
      <c r="M132"/>
      <c r="O132"/>
      <c r="P132"/>
      <c r="Q132"/>
      <c r="R132"/>
      <c r="S132"/>
    </row>
    <row r="133" spans="1:19" s="27" customFormat="1" x14ac:dyDescent="0.25">
      <c r="B133" s="27" t="str">
        <f>IF(C9="","Please provide the organizational chart of the school","Please provide the organizational chart of the "&amp;C9)</f>
        <v>Please provide the organizational chart of the school</v>
      </c>
      <c r="H133" s="168"/>
      <c r="I133" s="168"/>
      <c r="J133" s="168"/>
      <c r="K133" s="168"/>
      <c r="L133" s="168"/>
      <c r="M133"/>
      <c r="O133"/>
      <c r="P133"/>
      <c r="Q133"/>
      <c r="R133"/>
      <c r="S133"/>
    </row>
    <row r="134" spans="1:19" s="27" customFormat="1" x14ac:dyDescent="0.25">
      <c r="M134" s="32"/>
      <c r="O134"/>
      <c r="P134"/>
      <c r="Q134"/>
      <c r="R134"/>
      <c r="S134"/>
    </row>
    <row r="135" spans="1:19" s="27" customFormat="1" x14ac:dyDescent="0.25">
      <c r="M135" s="32"/>
      <c r="O135"/>
      <c r="P135"/>
      <c r="Q135"/>
      <c r="R135"/>
      <c r="S135"/>
    </row>
    <row r="136" spans="1:19" s="27" customFormat="1" x14ac:dyDescent="0.25">
      <c r="M136" s="32"/>
      <c r="O136" s="33"/>
    </row>
    <row r="137" spans="1:19" s="27" customFormat="1" x14ac:dyDescent="0.25">
      <c r="M137" s="32"/>
      <c r="O137" s="33"/>
    </row>
    <row r="138" spans="1:19" s="27" customFormat="1" x14ac:dyDescent="0.25">
      <c r="M138" s="32"/>
      <c r="O138" s="33"/>
    </row>
    <row r="139" spans="1:19" s="27" customFormat="1" x14ac:dyDescent="0.25">
      <c r="M139" s="32"/>
      <c r="O139" s="33"/>
    </row>
    <row r="140" spans="1:19" s="27" customFormat="1" x14ac:dyDescent="0.25">
      <c r="M140" s="32"/>
      <c r="O140" s="33"/>
    </row>
    <row r="141" spans="1:19" s="27" customFormat="1" x14ac:dyDescent="0.25">
      <c r="M141" s="32"/>
      <c r="O141" s="33"/>
    </row>
    <row r="142" spans="1:19" s="27" customFormat="1" x14ac:dyDescent="0.25">
      <c r="M142" s="32"/>
      <c r="O142" s="33"/>
    </row>
    <row r="143" spans="1:19" s="27" customFormat="1" x14ac:dyDescent="0.25">
      <c r="M143" s="32"/>
      <c r="O143" s="33"/>
    </row>
    <row r="144" spans="1:19" s="27" customFormat="1" x14ac:dyDescent="0.25">
      <c r="M144" s="32"/>
      <c r="O144" s="33"/>
    </row>
    <row r="145" spans="13:15" s="27" customFormat="1" x14ac:dyDescent="0.25">
      <c r="M145" s="32"/>
      <c r="O145" s="33"/>
    </row>
    <row r="146" spans="13:15" s="27" customFormat="1" x14ac:dyDescent="0.25">
      <c r="M146" s="32"/>
      <c r="O146" s="33"/>
    </row>
    <row r="147" spans="13:15" s="27" customFormat="1" x14ac:dyDescent="0.25">
      <c r="M147" s="32"/>
      <c r="O147" s="33"/>
    </row>
    <row r="148" spans="13:15" s="27" customFormat="1" x14ac:dyDescent="0.25">
      <c r="M148" s="32"/>
      <c r="O148" s="33"/>
    </row>
    <row r="149" spans="13:15" s="27" customFormat="1" x14ac:dyDescent="0.25">
      <c r="M149" s="32"/>
      <c r="O149" s="33"/>
    </row>
    <row r="150" spans="13:15" s="27" customFormat="1" x14ac:dyDescent="0.25">
      <c r="M150" s="32"/>
      <c r="O150" s="33"/>
    </row>
    <row r="151" spans="13:15" s="27" customFormat="1" x14ac:dyDescent="0.25">
      <c r="M151" s="32"/>
      <c r="O151" s="33"/>
    </row>
    <row r="152" spans="13:15" s="27" customFormat="1" x14ac:dyDescent="0.25">
      <c r="M152" s="32"/>
      <c r="O152" s="33"/>
    </row>
    <row r="153" spans="13:15" s="27" customFormat="1" x14ac:dyDescent="0.25">
      <c r="M153" s="32"/>
      <c r="O153" s="33"/>
    </row>
    <row r="154" spans="13:15" s="27" customFormat="1" x14ac:dyDescent="0.25">
      <c r="M154" s="32"/>
      <c r="O154" s="33"/>
    </row>
    <row r="155" spans="13:15" s="27" customFormat="1" x14ac:dyDescent="0.25">
      <c r="M155" s="32"/>
      <c r="O155" s="33"/>
    </row>
    <row r="156" spans="13:15" s="27" customFormat="1" x14ac:dyDescent="0.25">
      <c r="M156" s="32"/>
      <c r="O156" s="33"/>
    </row>
    <row r="157" spans="13:15" s="27" customFormat="1" x14ac:dyDescent="0.25">
      <c r="M157" s="32"/>
      <c r="O157" s="33"/>
    </row>
    <row r="158" spans="13:15" s="27" customFormat="1" x14ac:dyDescent="0.25">
      <c r="M158" s="32"/>
      <c r="O158" s="33"/>
    </row>
    <row r="159" spans="13:15" s="27" customFormat="1" x14ac:dyDescent="0.25">
      <c r="M159" s="32"/>
      <c r="O159" s="33"/>
    </row>
    <row r="160" spans="13:15" s="27" customFormat="1" x14ac:dyDescent="0.25">
      <c r="M160" s="32"/>
      <c r="O160" s="33"/>
    </row>
    <row r="161" spans="13:15" s="27" customFormat="1" x14ac:dyDescent="0.25">
      <c r="M161" s="32"/>
      <c r="O161" s="33"/>
    </row>
    <row r="162" spans="13:15" s="27" customFormat="1" x14ac:dyDescent="0.25">
      <c r="M162" s="32"/>
      <c r="O162" s="33"/>
    </row>
    <row r="163" spans="13:15" s="27" customFormat="1" x14ac:dyDescent="0.25">
      <c r="M163" s="32"/>
      <c r="O163" s="33"/>
    </row>
    <row r="164" spans="13:15" s="27" customFormat="1" x14ac:dyDescent="0.25">
      <c r="M164" s="32"/>
      <c r="O164" s="33"/>
    </row>
    <row r="165" spans="13:15" s="27" customFormat="1" x14ac:dyDescent="0.25">
      <c r="M165" s="32"/>
      <c r="O165" s="33"/>
    </row>
    <row r="166" spans="13:15" s="27" customFormat="1" x14ac:dyDescent="0.25">
      <c r="M166" s="32"/>
      <c r="O166" s="33"/>
    </row>
    <row r="167" spans="13:15" s="27" customFormat="1" x14ac:dyDescent="0.25">
      <c r="M167" s="32"/>
      <c r="O167" s="33"/>
    </row>
    <row r="168" spans="13:15" s="27" customFormat="1" x14ac:dyDescent="0.25">
      <c r="M168" s="32"/>
      <c r="O168" s="33"/>
    </row>
    <row r="169" spans="13:15" s="27" customFormat="1" x14ac:dyDescent="0.25">
      <c r="M169" s="32"/>
      <c r="O169" s="33"/>
    </row>
    <row r="170" spans="13:15" s="27" customFormat="1" x14ac:dyDescent="0.25">
      <c r="M170" s="32"/>
      <c r="O170" s="33"/>
    </row>
    <row r="171" spans="13:15" s="27" customFormat="1" x14ac:dyDescent="0.25">
      <c r="M171" s="32"/>
      <c r="O171" s="33"/>
    </row>
    <row r="172" spans="13:15" s="27" customFormat="1" x14ac:dyDescent="0.25">
      <c r="M172" s="32"/>
      <c r="O172" s="33"/>
    </row>
    <row r="173" spans="13:15" s="27" customFormat="1" x14ac:dyDescent="0.25">
      <c r="M173" s="32"/>
      <c r="O173" s="33"/>
    </row>
    <row r="174" spans="13:15" s="27" customFormat="1" x14ac:dyDescent="0.25">
      <c r="M174" s="32"/>
      <c r="O174" s="33"/>
    </row>
    <row r="175" spans="13:15" s="27" customFormat="1" x14ac:dyDescent="0.25">
      <c r="M175" s="32"/>
      <c r="O175" s="33"/>
    </row>
    <row r="176" spans="13:15" s="27" customFormat="1" x14ac:dyDescent="0.25">
      <c r="M176" s="32"/>
      <c r="O176" s="33"/>
    </row>
    <row r="177" spans="13:15" s="27" customFormat="1" x14ac:dyDescent="0.25">
      <c r="M177" s="32"/>
      <c r="O177" s="33"/>
    </row>
    <row r="178" spans="13:15" s="27" customFormat="1" x14ac:dyDescent="0.25">
      <c r="M178" s="32"/>
      <c r="O178" s="33"/>
    </row>
    <row r="179" spans="13:15" s="27" customFormat="1" x14ac:dyDescent="0.25">
      <c r="M179" s="32"/>
      <c r="O179" s="33"/>
    </row>
    <row r="180" spans="13:15" s="27" customFormat="1" x14ac:dyDescent="0.25">
      <c r="M180" s="32"/>
      <c r="O180" s="33"/>
    </row>
    <row r="181" spans="13:15" s="27" customFormat="1" x14ac:dyDescent="0.25">
      <c r="M181" s="32"/>
      <c r="O181" s="33"/>
    </row>
    <row r="182" spans="13:15" s="27" customFormat="1" x14ac:dyDescent="0.25">
      <c r="M182" s="32"/>
      <c r="O182" s="33"/>
    </row>
    <row r="183" spans="13:15" s="27" customFormat="1" x14ac:dyDescent="0.25">
      <c r="M183" s="32"/>
      <c r="O183" s="33"/>
    </row>
    <row r="184" spans="13:15" s="27" customFormat="1" x14ac:dyDescent="0.25">
      <c r="M184" s="32"/>
      <c r="O184" s="33"/>
    </row>
    <row r="185" spans="13:15" s="27" customFormat="1" x14ac:dyDescent="0.25">
      <c r="M185" s="32"/>
      <c r="O185" s="33"/>
    </row>
    <row r="186" spans="13:15" s="27" customFormat="1" x14ac:dyDescent="0.25">
      <c r="M186" s="32"/>
      <c r="O186" s="33"/>
    </row>
    <row r="187" spans="13:15" s="27" customFormat="1" x14ac:dyDescent="0.25">
      <c r="M187" s="32"/>
      <c r="O187" s="33"/>
    </row>
    <row r="188" spans="13:15" s="27" customFormat="1" x14ac:dyDescent="0.25">
      <c r="M188" s="32"/>
      <c r="O188" s="33"/>
    </row>
    <row r="189" spans="13:15" s="27" customFormat="1" x14ac:dyDescent="0.25">
      <c r="M189" s="32"/>
      <c r="O189" s="33"/>
    </row>
    <row r="190" spans="13:15" s="27" customFormat="1" x14ac:dyDescent="0.25">
      <c r="M190" s="32"/>
      <c r="O190" s="33"/>
    </row>
    <row r="191" spans="13:15" s="27" customFormat="1" x14ac:dyDescent="0.25">
      <c r="M191" s="32"/>
      <c r="O191" s="33"/>
    </row>
    <row r="192" spans="13:15" s="27" customFormat="1" x14ac:dyDescent="0.25">
      <c r="M192" s="32"/>
      <c r="O192" s="33"/>
    </row>
    <row r="193" spans="13:15" s="27" customFormat="1" x14ac:dyDescent="0.25">
      <c r="M193" s="32"/>
      <c r="O193" s="33"/>
    </row>
    <row r="194" spans="13:15" s="27" customFormat="1" x14ac:dyDescent="0.25">
      <c r="M194" s="32"/>
      <c r="O194" s="33"/>
    </row>
    <row r="195" spans="13:15" s="27" customFormat="1" x14ac:dyDescent="0.25">
      <c r="M195" s="32"/>
      <c r="O195" s="33"/>
    </row>
    <row r="196" spans="13:15" s="27" customFormat="1" x14ac:dyDescent="0.25">
      <c r="M196" s="32"/>
      <c r="O196" s="33"/>
    </row>
    <row r="197" spans="13:15" s="27" customFormat="1" x14ac:dyDescent="0.25">
      <c r="M197" s="32"/>
      <c r="O197" s="33"/>
    </row>
  </sheetData>
  <sortState ref="B70:B83">
    <sortCondition ref="B69"/>
  </sortState>
  <mergeCells count="58">
    <mergeCell ref="C12:G12"/>
    <mergeCell ref="C13:G13"/>
    <mergeCell ref="C53:G53"/>
    <mergeCell ref="B47:B51"/>
    <mergeCell ref="A47:A51"/>
    <mergeCell ref="C33:G33"/>
    <mergeCell ref="C42:G42"/>
    <mergeCell ref="C48:G48"/>
    <mergeCell ref="C47:G47"/>
    <mergeCell ref="C50:G50"/>
    <mergeCell ref="C51:G51"/>
    <mergeCell ref="C39:G39"/>
    <mergeCell ref="C46:G46"/>
    <mergeCell ref="A40:A44"/>
    <mergeCell ref="C14:G14"/>
    <mergeCell ref="C15:G15"/>
    <mergeCell ref="C66:L66"/>
    <mergeCell ref="C49:G49"/>
    <mergeCell ref="C58:G58"/>
    <mergeCell ref="C59:G59"/>
    <mergeCell ref="C60:G60"/>
    <mergeCell ref="C61:G61"/>
    <mergeCell ref="C62:G62"/>
    <mergeCell ref="C63:G63"/>
    <mergeCell ref="C55:G55"/>
    <mergeCell ref="C56:G56"/>
    <mergeCell ref="C54:G54"/>
    <mergeCell ref="E95:F95"/>
    <mergeCell ref="I67:J67"/>
    <mergeCell ref="C67:D67"/>
    <mergeCell ref="E67:F67"/>
    <mergeCell ref="G67:H67"/>
    <mergeCell ref="C95:D95"/>
    <mergeCell ref="C81:G81"/>
    <mergeCell ref="H81:L81"/>
    <mergeCell ref="K67:L67"/>
    <mergeCell ref="C34:G34"/>
    <mergeCell ref="C35:G35"/>
    <mergeCell ref="C44:G44"/>
    <mergeCell ref="C41:G41"/>
    <mergeCell ref="A24:A29"/>
    <mergeCell ref="B40:B44"/>
    <mergeCell ref="C16:G16"/>
    <mergeCell ref="C57:G57"/>
    <mergeCell ref="A53:A63"/>
    <mergeCell ref="B53:B63"/>
    <mergeCell ref="A3:N4"/>
    <mergeCell ref="C40:G40"/>
    <mergeCell ref="C43:G43"/>
    <mergeCell ref="C9:G9"/>
    <mergeCell ref="C17:G17"/>
    <mergeCell ref="C19:G19"/>
    <mergeCell ref="C21:G21"/>
    <mergeCell ref="C10:G10"/>
    <mergeCell ref="C11:G11"/>
    <mergeCell ref="C18:G18"/>
    <mergeCell ref="C20:G20"/>
    <mergeCell ref="C31:G31"/>
  </mergeCells>
  <pageMargins left="0.25" right="0.25" top="0.75" bottom="0.75" header="0.3" footer="0.3"/>
  <pageSetup scale="59"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zoomScale="90" zoomScaleNormal="90" workbookViewId="0">
      <selection activeCell="A4" sqref="A4:B4"/>
    </sheetView>
  </sheetViews>
  <sheetFormatPr defaultRowHeight="15" x14ac:dyDescent="0.25"/>
  <cols>
    <col min="1" max="1" width="14.7109375" style="109" customWidth="1"/>
    <col min="2" max="2" width="109.42578125" style="110" customWidth="1"/>
    <col min="3" max="16384" width="9.140625" style="109"/>
  </cols>
  <sheetData>
    <row r="1" spans="1:9" ht="23.25" x14ac:dyDescent="0.35">
      <c r="A1" s="111" t="s">
        <v>135</v>
      </c>
    </row>
    <row r="2" spans="1:9" ht="12.75" customHeight="1" x14ac:dyDescent="0.35">
      <c r="A2" s="24"/>
    </row>
    <row r="3" spans="1:9" ht="73.5" customHeight="1" x14ac:dyDescent="0.25">
      <c r="A3" s="393" t="s">
        <v>443</v>
      </c>
      <c r="B3" s="393"/>
    </row>
    <row r="4" spans="1:9" ht="33" customHeight="1" x14ac:dyDescent="0.25">
      <c r="A4" s="394" t="s">
        <v>444</v>
      </c>
      <c r="B4" s="394"/>
    </row>
    <row r="6" spans="1:9" ht="15.75" x14ac:dyDescent="0.25">
      <c r="A6" s="8" t="s">
        <v>386</v>
      </c>
    </row>
    <row r="7" spans="1:9" ht="18" thickBot="1" x14ac:dyDescent="0.3">
      <c r="A7" s="125" t="s">
        <v>387</v>
      </c>
      <c r="B7" s="126" t="s">
        <v>83</v>
      </c>
      <c r="D7" s="108" t="s">
        <v>378</v>
      </c>
      <c r="E7" s="44"/>
      <c r="F7" s="44"/>
      <c r="G7" s="44"/>
      <c r="H7" s="44"/>
    </row>
    <row r="8" spans="1:9" ht="16.5" thickBot="1" x14ac:dyDescent="0.3">
      <c r="A8" s="129">
        <v>100</v>
      </c>
      <c r="B8" s="130" t="s">
        <v>388</v>
      </c>
      <c r="D8" s="168"/>
      <c r="E8" s="168"/>
      <c r="F8" s="168"/>
      <c r="G8" s="168"/>
      <c r="H8" s="168"/>
      <c r="I8" s="168"/>
    </row>
    <row r="9" spans="1:9" x14ac:dyDescent="0.25">
      <c r="A9" s="127">
        <v>101</v>
      </c>
      <c r="B9" s="128" t="s">
        <v>389</v>
      </c>
      <c r="D9" s="168"/>
      <c r="E9" s="168"/>
      <c r="F9" s="168"/>
      <c r="G9" s="168"/>
      <c r="H9" s="168"/>
      <c r="I9" s="168"/>
    </row>
    <row r="10" spans="1:9" x14ac:dyDescent="0.25">
      <c r="A10" s="123">
        <v>102</v>
      </c>
      <c r="B10" s="124" t="s">
        <v>84</v>
      </c>
      <c r="D10" s="168"/>
      <c r="E10" s="168"/>
      <c r="F10" s="168"/>
      <c r="G10" s="168"/>
      <c r="H10" s="168"/>
      <c r="I10" s="168"/>
    </row>
    <row r="11" spans="1:9" x14ac:dyDescent="0.25">
      <c r="A11" s="123">
        <v>103</v>
      </c>
      <c r="B11" s="124" t="s">
        <v>390</v>
      </c>
      <c r="D11" s="168"/>
      <c r="E11" s="168"/>
      <c r="F11" s="168"/>
      <c r="G11" s="168"/>
      <c r="H11" s="168"/>
      <c r="I11" s="168"/>
    </row>
    <row r="12" spans="1:9" x14ac:dyDescent="0.25">
      <c r="A12" s="123">
        <v>104</v>
      </c>
      <c r="B12" s="124" t="s">
        <v>85</v>
      </c>
      <c r="D12" s="168"/>
      <c r="E12" s="168"/>
      <c r="F12" s="168"/>
      <c r="G12" s="168"/>
      <c r="H12" s="168"/>
      <c r="I12" s="168"/>
    </row>
    <row r="13" spans="1:9" x14ac:dyDescent="0.25">
      <c r="A13" s="123">
        <v>105</v>
      </c>
      <c r="B13" s="124" t="s">
        <v>86</v>
      </c>
      <c r="D13" s="168"/>
      <c r="E13" s="168"/>
      <c r="F13" s="168"/>
      <c r="G13" s="168"/>
      <c r="H13" s="168"/>
      <c r="I13" s="168"/>
    </row>
    <row r="14" spans="1:9" x14ac:dyDescent="0.25">
      <c r="A14" s="123">
        <v>106</v>
      </c>
      <c r="B14" s="124" t="s">
        <v>87</v>
      </c>
      <c r="D14" s="168"/>
      <c r="E14" s="168"/>
      <c r="F14" s="168"/>
      <c r="G14" s="168"/>
      <c r="H14" s="168"/>
      <c r="I14" s="168"/>
    </row>
    <row r="15" spans="1:9" x14ac:dyDescent="0.25">
      <c r="A15" s="123">
        <v>107</v>
      </c>
      <c r="B15" s="124" t="s">
        <v>88</v>
      </c>
      <c r="D15" s="168"/>
      <c r="E15" s="168"/>
      <c r="F15" s="168"/>
      <c r="G15" s="168"/>
      <c r="H15" s="168"/>
      <c r="I15" s="168"/>
    </row>
    <row r="16" spans="1:9" x14ac:dyDescent="0.25">
      <c r="A16" s="123">
        <v>108</v>
      </c>
      <c r="B16" s="124" t="s">
        <v>89</v>
      </c>
      <c r="D16" s="168"/>
      <c r="E16" s="168"/>
      <c r="F16" s="168"/>
      <c r="G16" s="168"/>
      <c r="H16" s="168"/>
      <c r="I16" s="168"/>
    </row>
    <row r="17" spans="1:9" x14ac:dyDescent="0.25">
      <c r="A17" s="123">
        <v>109</v>
      </c>
      <c r="B17" s="124" t="s">
        <v>90</v>
      </c>
      <c r="D17" s="168"/>
      <c r="E17" s="168"/>
      <c r="F17" s="168"/>
      <c r="G17" s="168"/>
      <c r="H17" s="168"/>
      <c r="I17" s="168"/>
    </row>
    <row r="18" spans="1:9" ht="30" x14ac:dyDescent="0.25">
      <c r="A18" s="123">
        <v>110</v>
      </c>
      <c r="B18" s="124" t="s">
        <v>91</v>
      </c>
      <c r="D18" s="168"/>
      <c r="E18" s="168"/>
      <c r="F18" s="168"/>
      <c r="G18" s="168"/>
      <c r="H18" s="168"/>
      <c r="I18" s="168"/>
    </row>
    <row r="19" spans="1:9" x14ac:dyDescent="0.25">
      <c r="A19" s="123">
        <v>111</v>
      </c>
      <c r="B19" s="124" t="s">
        <v>391</v>
      </c>
      <c r="D19" s="168"/>
      <c r="E19" s="168"/>
      <c r="F19" s="168"/>
      <c r="G19" s="168"/>
      <c r="H19" s="168"/>
      <c r="I19" s="168"/>
    </row>
    <row r="20" spans="1:9" ht="15.75" thickBot="1" x14ac:dyDescent="0.3">
      <c r="A20" s="131">
        <v>115</v>
      </c>
      <c r="B20" s="132" t="s">
        <v>392</v>
      </c>
      <c r="D20" s="168"/>
      <c r="E20" s="168"/>
      <c r="F20" s="168"/>
      <c r="G20" s="168"/>
      <c r="H20" s="168"/>
      <c r="I20" s="168"/>
    </row>
    <row r="21" spans="1:9" ht="16.5" thickBot="1" x14ac:dyDescent="0.3">
      <c r="A21" s="129">
        <v>200</v>
      </c>
      <c r="B21" s="130" t="s">
        <v>29</v>
      </c>
      <c r="D21" s="168"/>
      <c r="E21" s="168"/>
      <c r="F21" s="168"/>
      <c r="G21" s="168"/>
      <c r="H21" s="168"/>
      <c r="I21" s="168"/>
    </row>
    <row r="22" spans="1:9" x14ac:dyDescent="0.25">
      <c r="A22" s="127">
        <v>201</v>
      </c>
      <c r="B22" s="128" t="s">
        <v>393</v>
      </c>
      <c r="D22" s="168"/>
      <c r="E22" s="168"/>
      <c r="F22" s="168"/>
      <c r="G22" s="168"/>
      <c r="H22" s="168"/>
      <c r="I22" s="168"/>
    </row>
    <row r="23" spans="1:9" x14ac:dyDescent="0.25">
      <c r="A23" s="123">
        <v>202</v>
      </c>
      <c r="B23" s="124" t="s">
        <v>92</v>
      </c>
      <c r="D23" s="168"/>
      <c r="E23" s="168"/>
      <c r="F23" s="168"/>
      <c r="G23" s="168"/>
      <c r="H23" s="168"/>
      <c r="I23" s="168"/>
    </row>
    <row r="24" spans="1:9" x14ac:dyDescent="0.25">
      <c r="A24" s="123">
        <v>203</v>
      </c>
      <c r="B24" s="124" t="s">
        <v>93</v>
      </c>
      <c r="D24" s="168"/>
      <c r="E24" s="168"/>
      <c r="F24" s="168"/>
      <c r="G24" s="168"/>
      <c r="H24" s="168"/>
      <c r="I24" s="168"/>
    </row>
    <row r="25" spans="1:9" x14ac:dyDescent="0.25">
      <c r="A25" s="123">
        <v>204</v>
      </c>
      <c r="B25" s="124" t="s">
        <v>94</v>
      </c>
      <c r="D25" s="168"/>
      <c r="E25" s="168"/>
      <c r="F25" s="168"/>
      <c r="G25" s="168"/>
      <c r="H25" s="168"/>
      <c r="I25" s="168"/>
    </row>
    <row r="26" spans="1:9" x14ac:dyDescent="0.25">
      <c r="A26" s="123">
        <v>205</v>
      </c>
      <c r="B26" s="124" t="s">
        <v>95</v>
      </c>
      <c r="D26" s="168"/>
      <c r="E26" s="168"/>
      <c r="F26" s="168"/>
      <c r="G26" s="168"/>
      <c r="H26" s="168"/>
      <c r="I26" s="168"/>
    </row>
    <row r="27" spans="1:9" x14ac:dyDescent="0.25">
      <c r="A27" s="123">
        <v>206</v>
      </c>
      <c r="B27" s="124" t="s">
        <v>30</v>
      </c>
      <c r="D27" s="168"/>
      <c r="E27" s="168"/>
      <c r="F27" s="168"/>
      <c r="G27" s="168"/>
      <c r="H27" s="168"/>
      <c r="I27" s="168"/>
    </row>
    <row r="28" spans="1:9" x14ac:dyDescent="0.25">
      <c r="A28" s="123">
        <v>207</v>
      </c>
      <c r="B28" s="124" t="s">
        <v>96</v>
      </c>
      <c r="D28" s="168"/>
      <c r="E28" s="168"/>
      <c r="F28" s="168"/>
      <c r="G28" s="168"/>
      <c r="H28" s="168"/>
      <c r="I28" s="168"/>
    </row>
    <row r="29" spans="1:9" ht="30" x14ac:dyDescent="0.25">
      <c r="A29" s="123">
        <v>208</v>
      </c>
      <c r="B29" s="124" t="s">
        <v>97</v>
      </c>
      <c r="D29" s="168"/>
      <c r="E29" s="168"/>
      <c r="F29" s="168"/>
      <c r="G29" s="168"/>
      <c r="H29" s="168"/>
      <c r="I29" s="168"/>
    </row>
    <row r="30" spans="1:9" x14ac:dyDescent="0.25">
      <c r="A30" s="123">
        <v>209</v>
      </c>
      <c r="B30" s="124" t="s">
        <v>394</v>
      </c>
      <c r="D30" s="168"/>
      <c r="E30" s="168"/>
      <c r="F30" s="168"/>
      <c r="G30" s="168"/>
      <c r="H30" s="168"/>
      <c r="I30" s="168"/>
    </row>
    <row r="31" spans="1:9" ht="15.75" thickBot="1" x14ac:dyDescent="0.3">
      <c r="A31" s="131">
        <v>210</v>
      </c>
      <c r="B31" s="132" t="s">
        <v>31</v>
      </c>
      <c r="D31" s="168"/>
      <c r="E31" s="168"/>
      <c r="F31" s="168"/>
      <c r="G31" s="168"/>
      <c r="H31" s="168"/>
      <c r="I31" s="168"/>
    </row>
    <row r="32" spans="1:9" ht="16.5" thickBot="1" x14ac:dyDescent="0.3">
      <c r="A32" s="129">
        <v>300</v>
      </c>
      <c r="B32" s="130" t="s">
        <v>21</v>
      </c>
      <c r="D32" s="168"/>
      <c r="E32" s="168"/>
      <c r="F32" s="168"/>
      <c r="G32" s="168"/>
      <c r="H32" s="168"/>
      <c r="I32" s="168"/>
    </row>
    <row r="33" spans="1:9" ht="30" x14ac:dyDescent="0.25">
      <c r="A33" s="127">
        <v>301</v>
      </c>
      <c r="B33" s="128" t="s">
        <v>395</v>
      </c>
      <c r="D33" s="168"/>
      <c r="E33" s="168"/>
      <c r="F33" s="168"/>
      <c r="G33" s="168"/>
      <c r="H33" s="168"/>
      <c r="I33" s="168"/>
    </row>
    <row r="34" spans="1:9" ht="30" x14ac:dyDescent="0.25">
      <c r="A34" s="123">
        <v>302</v>
      </c>
      <c r="B34" s="124" t="s">
        <v>396</v>
      </c>
      <c r="D34" s="168"/>
      <c r="E34" s="168"/>
      <c r="F34" s="168"/>
      <c r="G34" s="168"/>
      <c r="H34" s="168"/>
      <c r="I34" s="168"/>
    </row>
    <row r="35" spans="1:9" ht="30" x14ac:dyDescent="0.25">
      <c r="A35" s="123">
        <v>303</v>
      </c>
      <c r="B35" s="124" t="s">
        <v>398</v>
      </c>
      <c r="D35" s="168"/>
      <c r="E35" s="168"/>
      <c r="F35" s="168"/>
      <c r="G35" s="168"/>
      <c r="H35" s="168"/>
      <c r="I35" s="168"/>
    </row>
    <row r="36" spans="1:9" ht="30" x14ac:dyDescent="0.25">
      <c r="A36" s="123">
        <v>304</v>
      </c>
      <c r="B36" s="124" t="s">
        <v>397</v>
      </c>
      <c r="D36" s="168"/>
      <c r="E36" s="168"/>
      <c r="F36" s="168"/>
      <c r="G36" s="168"/>
      <c r="H36" s="168"/>
      <c r="I36" s="168"/>
    </row>
    <row r="37" spans="1:9" ht="30" x14ac:dyDescent="0.25">
      <c r="A37" s="123">
        <v>305</v>
      </c>
      <c r="B37" s="124" t="s">
        <v>399</v>
      </c>
      <c r="D37" s="168"/>
      <c r="E37" s="168"/>
      <c r="F37" s="168"/>
      <c r="G37" s="168"/>
      <c r="H37" s="168"/>
      <c r="I37" s="168"/>
    </row>
    <row r="38" spans="1:9" x14ac:dyDescent="0.25">
      <c r="A38" s="123">
        <v>306</v>
      </c>
      <c r="B38" s="124" t="s">
        <v>98</v>
      </c>
      <c r="D38" s="168"/>
      <c r="E38" s="168"/>
      <c r="F38" s="168"/>
      <c r="G38" s="168"/>
      <c r="H38" s="168"/>
      <c r="I38" s="168"/>
    </row>
    <row r="39" spans="1:9" ht="30" x14ac:dyDescent="0.25">
      <c r="A39" s="123">
        <v>307</v>
      </c>
      <c r="B39" s="124" t="s">
        <v>400</v>
      </c>
      <c r="D39" s="168"/>
      <c r="E39" s="168"/>
      <c r="F39" s="168"/>
      <c r="G39" s="168"/>
      <c r="H39" s="168"/>
      <c r="I39" s="168"/>
    </row>
    <row r="40" spans="1:9" ht="30" x14ac:dyDescent="0.25">
      <c r="A40" s="123">
        <v>308</v>
      </c>
      <c r="B40" s="124" t="s">
        <v>401</v>
      </c>
      <c r="D40" s="168"/>
      <c r="E40" s="168"/>
      <c r="F40" s="168"/>
      <c r="G40" s="168"/>
      <c r="H40" s="168"/>
      <c r="I40" s="168"/>
    </row>
    <row r="41" spans="1:9" ht="30" x14ac:dyDescent="0.25">
      <c r="A41" s="123">
        <v>309</v>
      </c>
      <c r="B41" s="124" t="s">
        <v>402</v>
      </c>
      <c r="D41" s="168"/>
      <c r="E41" s="168"/>
      <c r="F41" s="168"/>
      <c r="G41" s="168"/>
      <c r="H41" s="168"/>
      <c r="I41" s="168"/>
    </row>
    <row r="42" spans="1:9" ht="30" x14ac:dyDescent="0.25">
      <c r="A42" s="123">
        <v>310</v>
      </c>
      <c r="B42" s="124" t="s">
        <v>403</v>
      </c>
      <c r="D42" s="168"/>
      <c r="E42" s="168"/>
      <c r="F42" s="168"/>
      <c r="G42" s="168"/>
      <c r="H42" s="168"/>
      <c r="I42" s="168"/>
    </row>
    <row r="43" spans="1:9" ht="30" x14ac:dyDescent="0.25">
      <c r="A43" s="123">
        <v>311</v>
      </c>
      <c r="B43" s="124" t="s">
        <v>404</v>
      </c>
      <c r="D43" s="168"/>
      <c r="E43" s="168"/>
      <c r="F43" s="168"/>
      <c r="G43" s="168"/>
      <c r="H43" s="168"/>
      <c r="I43" s="168"/>
    </row>
    <row r="44" spans="1:9" ht="30" x14ac:dyDescent="0.25">
      <c r="A44" s="123">
        <v>312</v>
      </c>
      <c r="B44" s="124" t="s">
        <v>405</v>
      </c>
      <c r="D44" s="168"/>
      <c r="E44" s="168"/>
      <c r="F44" s="168"/>
      <c r="G44" s="168"/>
      <c r="H44" s="168"/>
      <c r="I44" s="168"/>
    </row>
    <row r="45" spans="1:9" ht="15.75" thickBot="1" x14ac:dyDescent="0.3">
      <c r="A45" s="131">
        <v>315</v>
      </c>
      <c r="B45" s="132" t="s">
        <v>99</v>
      </c>
      <c r="D45" s="168"/>
      <c r="E45" s="168"/>
      <c r="F45" s="168"/>
      <c r="G45" s="168"/>
      <c r="H45" s="168"/>
      <c r="I45" s="168"/>
    </row>
    <row r="46" spans="1:9" ht="16.5" thickBot="1" x14ac:dyDescent="0.3">
      <c r="A46" s="129">
        <v>400</v>
      </c>
      <c r="B46" s="130" t="s">
        <v>34</v>
      </c>
      <c r="D46" s="168"/>
      <c r="E46" s="168"/>
      <c r="F46" s="168"/>
      <c r="G46" s="168"/>
      <c r="H46" s="168"/>
      <c r="I46" s="168"/>
    </row>
    <row r="47" spans="1:9" ht="30" x14ac:dyDescent="0.25">
      <c r="A47" s="127">
        <v>401</v>
      </c>
      <c r="B47" s="128" t="s">
        <v>100</v>
      </c>
      <c r="D47" s="168"/>
      <c r="E47" s="168"/>
      <c r="F47" s="168"/>
      <c r="G47" s="168"/>
      <c r="H47" s="168"/>
      <c r="I47" s="168"/>
    </row>
    <row r="48" spans="1:9" x14ac:dyDescent="0.25">
      <c r="A48" s="123">
        <v>402</v>
      </c>
      <c r="B48" s="124" t="s">
        <v>406</v>
      </c>
      <c r="D48" s="168"/>
      <c r="E48" s="168"/>
      <c r="F48" s="168"/>
      <c r="G48" s="168"/>
      <c r="H48" s="168"/>
      <c r="I48" s="168"/>
    </row>
    <row r="49" spans="1:9" x14ac:dyDescent="0.25">
      <c r="A49" s="123">
        <v>403</v>
      </c>
      <c r="B49" s="124" t="s">
        <v>101</v>
      </c>
      <c r="D49" s="168"/>
      <c r="E49" s="168"/>
      <c r="F49" s="168"/>
      <c r="G49" s="168"/>
      <c r="H49" s="168"/>
      <c r="I49" s="168"/>
    </row>
    <row r="50" spans="1:9" x14ac:dyDescent="0.25">
      <c r="A50" s="123">
        <v>404</v>
      </c>
      <c r="B50" s="124" t="s">
        <v>102</v>
      </c>
      <c r="D50" s="168"/>
      <c r="E50" s="168"/>
      <c r="F50" s="168"/>
      <c r="G50" s="168"/>
      <c r="H50" s="168"/>
      <c r="I50" s="168"/>
    </row>
    <row r="51" spans="1:9" x14ac:dyDescent="0.25">
      <c r="A51" s="123">
        <v>405</v>
      </c>
      <c r="B51" s="124" t="s">
        <v>103</v>
      </c>
      <c r="D51" s="168"/>
      <c r="E51" s="168"/>
      <c r="F51" s="168"/>
      <c r="G51" s="168"/>
      <c r="H51" s="168"/>
      <c r="I51" s="168"/>
    </row>
    <row r="52" spans="1:9" x14ac:dyDescent="0.25">
      <c r="A52" s="123">
        <v>406</v>
      </c>
      <c r="B52" s="124" t="s">
        <v>104</v>
      </c>
      <c r="D52" s="168"/>
      <c r="E52" s="168"/>
      <c r="F52" s="168"/>
      <c r="G52" s="168"/>
      <c r="H52" s="168"/>
      <c r="I52" s="168"/>
    </row>
    <row r="53" spans="1:9" x14ac:dyDescent="0.25">
      <c r="A53" s="123">
        <v>407</v>
      </c>
      <c r="B53" s="124" t="s">
        <v>105</v>
      </c>
      <c r="D53" s="168"/>
      <c r="E53" s="168"/>
      <c r="F53" s="168"/>
      <c r="G53" s="168"/>
      <c r="H53" s="168"/>
      <c r="I53" s="168"/>
    </row>
    <row r="54" spans="1:9" x14ac:dyDescent="0.25">
      <c r="A54" s="123">
        <v>410</v>
      </c>
      <c r="B54" s="124" t="s">
        <v>407</v>
      </c>
      <c r="D54" s="168"/>
      <c r="E54" s="168"/>
      <c r="F54" s="168"/>
      <c r="G54" s="168"/>
      <c r="H54" s="168"/>
      <c r="I54" s="168"/>
    </row>
    <row r="55" spans="1:9" x14ac:dyDescent="0.25">
      <c r="A55" s="123"/>
      <c r="B55" s="124"/>
      <c r="D55" s="168"/>
      <c r="E55" s="168"/>
      <c r="F55" s="168"/>
      <c r="G55" s="168"/>
      <c r="H55" s="168"/>
      <c r="I55" s="168"/>
    </row>
    <row r="56" spans="1:9" x14ac:dyDescent="0.25">
      <c r="A56" s="123"/>
      <c r="B56" s="124"/>
      <c r="D56" s="168"/>
      <c r="E56" s="168"/>
      <c r="F56" s="168"/>
      <c r="G56" s="168"/>
      <c r="H56" s="168"/>
      <c r="I56" s="168"/>
    </row>
    <row r="57" spans="1:9" x14ac:dyDescent="0.25">
      <c r="A57" s="123"/>
      <c r="B57" s="124"/>
      <c r="D57" s="168"/>
      <c r="E57" s="168"/>
      <c r="F57" s="168"/>
      <c r="G57" s="168"/>
      <c r="H57" s="168"/>
      <c r="I57" s="168"/>
    </row>
    <row r="58" spans="1:9" x14ac:dyDescent="0.25">
      <c r="A58" s="123"/>
      <c r="B58" s="124"/>
      <c r="D58" s="168"/>
      <c r="E58" s="168"/>
      <c r="F58" s="168"/>
      <c r="G58" s="168"/>
      <c r="H58" s="168"/>
      <c r="I58" s="168"/>
    </row>
    <row r="59" spans="1:9" x14ac:dyDescent="0.25">
      <c r="A59" s="123"/>
      <c r="B59" s="124"/>
      <c r="D59" s="168"/>
      <c r="E59" s="168"/>
      <c r="F59" s="168"/>
      <c r="G59" s="168"/>
      <c r="H59" s="168"/>
      <c r="I59" s="168"/>
    </row>
    <row r="60" spans="1:9" x14ac:dyDescent="0.25">
      <c r="A60" s="123"/>
      <c r="B60" s="124"/>
      <c r="D60" s="168"/>
      <c r="E60" s="168"/>
      <c r="F60" s="168"/>
      <c r="G60" s="168"/>
      <c r="H60" s="168"/>
      <c r="I60" s="168"/>
    </row>
    <row r="61" spans="1:9" x14ac:dyDescent="0.25">
      <c r="A61" s="123"/>
      <c r="B61" s="124"/>
      <c r="D61" s="168"/>
      <c r="E61" s="168"/>
      <c r="F61" s="168"/>
      <c r="G61" s="168"/>
      <c r="H61" s="168"/>
      <c r="I61" s="168"/>
    </row>
    <row r="62" spans="1:9" x14ac:dyDescent="0.25">
      <c r="A62" s="123"/>
      <c r="B62" s="124"/>
      <c r="D62" s="168"/>
      <c r="E62" s="168"/>
      <c r="F62" s="168"/>
      <c r="G62" s="168"/>
      <c r="H62" s="168"/>
      <c r="I62" s="168"/>
    </row>
    <row r="63" spans="1:9" x14ac:dyDescent="0.25">
      <c r="A63" s="123"/>
      <c r="B63" s="124"/>
      <c r="D63" s="168"/>
      <c r="E63" s="168"/>
      <c r="F63" s="168"/>
      <c r="G63" s="168"/>
      <c r="H63" s="168"/>
      <c r="I63" s="168"/>
    </row>
    <row r="64" spans="1:9" x14ac:dyDescent="0.25">
      <c r="A64" s="123"/>
      <c r="B64" s="124"/>
      <c r="D64" s="168"/>
      <c r="E64" s="168"/>
      <c r="F64" s="168"/>
      <c r="G64" s="168"/>
      <c r="H64" s="168"/>
      <c r="I64" s="168"/>
    </row>
    <row r="65" spans="1:9" x14ac:dyDescent="0.25">
      <c r="A65" s="123"/>
      <c r="B65" s="124"/>
      <c r="D65" s="168"/>
      <c r="E65" s="168"/>
      <c r="F65" s="168"/>
      <c r="G65" s="168"/>
      <c r="H65" s="168"/>
      <c r="I65" s="168"/>
    </row>
    <row r="66" spans="1:9" x14ac:dyDescent="0.25">
      <c r="A66" s="123"/>
      <c r="B66" s="124"/>
      <c r="D66" s="168"/>
      <c r="E66" s="168"/>
      <c r="F66" s="168"/>
      <c r="G66" s="168"/>
      <c r="H66" s="168"/>
      <c r="I66" s="168"/>
    </row>
    <row r="67" spans="1:9" x14ac:dyDescent="0.25">
      <c r="A67" s="123"/>
      <c r="B67" s="124"/>
      <c r="D67" s="168"/>
      <c r="E67" s="168"/>
      <c r="F67" s="168"/>
      <c r="G67" s="168"/>
      <c r="H67" s="168"/>
      <c r="I67" s="168"/>
    </row>
    <row r="68" spans="1:9" x14ac:dyDescent="0.25">
      <c r="A68" s="123"/>
      <c r="B68" s="124"/>
      <c r="D68" s="168"/>
      <c r="E68" s="168"/>
      <c r="F68" s="168"/>
      <c r="G68" s="168"/>
      <c r="H68" s="168"/>
      <c r="I68" s="168"/>
    </row>
    <row r="69" spans="1:9" x14ac:dyDescent="0.25">
      <c r="A69" s="123"/>
      <c r="B69" s="124"/>
      <c r="D69" s="168"/>
      <c r="E69" s="168"/>
      <c r="F69" s="168"/>
      <c r="G69" s="168"/>
      <c r="H69" s="168"/>
      <c r="I69" s="168"/>
    </row>
    <row r="70" spans="1:9" x14ac:dyDescent="0.25">
      <c r="A70" s="123"/>
      <c r="B70" s="124"/>
      <c r="D70" s="168"/>
      <c r="E70" s="168"/>
      <c r="F70" s="168"/>
      <c r="G70" s="168"/>
      <c r="H70" s="168"/>
      <c r="I70" s="168"/>
    </row>
    <row r="71" spans="1:9" x14ac:dyDescent="0.25">
      <c r="A71" s="123"/>
      <c r="B71" s="124"/>
      <c r="D71" s="168"/>
      <c r="E71" s="168"/>
      <c r="F71" s="168"/>
      <c r="G71" s="168"/>
      <c r="H71" s="168"/>
      <c r="I71" s="168"/>
    </row>
    <row r="72" spans="1:9" x14ac:dyDescent="0.25">
      <c r="A72" s="123"/>
      <c r="B72" s="124"/>
      <c r="D72" s="168"/>
      <c r="E72" s="168"/>
      <c r="F72" s="168"/>
      <c r="G72" s="168"/>
      <c r="H72" s="168"/>
      <c r="I72" s="168"/>
    </row>
    <row r="73" spans="1:9" x14ac:dyDescent="0.25">
      <c r="A73" s="123"/>
      <c r="B73" s="124"/>
      <c r="D73" s="168"/>
      <c r="E73" s="168"/>
      <c r="F73" s="168"/>
      <c r="G73" s="168"/>
      <c r="H73" s="168"/>
      <c r="I73" s="168"/>
    </row>
  </sheetData>
  <mergeCells count="2">
    <mergeCell ref="A3:B3"/>
    <mergeCell ref="A4: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EK421"/>
  <sheetViews>
    <sheetView showGridLines="0" zoomScale="90" zoomScaleNormal="90" zoomScaleSheetLayoutView="10" workbookViewId="0"/>
  </sheetViews>
  <sheetFormatPr defaultRowHeight="15" x14ac:dyDescent="0.25"/>
  <cols>
    <col min="1" max="1" width="14.28515625" style="27" customWidth="1"/>
    <col min="2" max="2" width="11" style="27" customWidth="1"/>
    <col min="3" max="3" width="18.85546875" style="27" customWidth="1"/>
    <col min="4" max="4" width="21.28515625" style="27" customWidth="1"/>
    <col min="5" max="5" width="15.5703125" style="27" bestFit="1" customWidth="1"/>
    <col min="6" max="6" width="19.28515625" style="27" customWidth="1"/>
    <col min="7" max="7" width="22.7109375" style="27" customWidth="1"/>
    <col min="8" max="8" width="15.28515625" style="27" customWidth="1"/>
    <col min="9" max="9" width="16.140625" style="27" customWidth="1"/>
    <col min="10" max="10" width="14.28515625" style="27" customWidth="1"/>
    <col min="11" max="11" width="14.5703125" style="27" customWidth="1"/>
    <col min="12" max="12" width="12.140625" style="27" customWidth="1"/>
    <col min="13" max="13" width="17.140625" style="27" customWidth="1"/>
    <col min="14" max="14" width="15" style="27" customWidth="1"/>
    <col min="15" max="16" width="13" style="27" customWidth="1"/>
    <col min="17" max="17" width="12" style="27" customWidth="1"/>
    <col min="18" max="18" width="13.85546875" style="27" customWidth="1"/>
    <col min="19" max="19" width="14.42578125" style="27" customWidth="1"/>
    <col min="20" max="20" width="14.140625" style="27" customWidth="1"/>
    <col min="21" max="21" width="12.7109375" style="27" customWidth="1"/>
    <col min="22" max="22" width="14.5703125" style="27" customWidth="1"/>
    <col min="23" max="23" width="10.140625" style="27" customWidth="1"/>
    <col min="24" max="24" width="12.5703125" style="27" customWidth="1"/>
    <col min="25" max="25" width="11.42578125" style="27" customWidth="1"/>
    <col min="26" max="26" width="12.140625" style="27" customWidth="1"/>
    <col min="27" max="27" width="27.7109375" style="27" customWidth="1"/>
    <col min="28" max="28" width="14.7109375" style="27" customWidth="1"/>
    <col min="29" max="29" width="14.28515625" style="27" customWidth="1"/>
    <col min="30" max="30" width="9.140625" style="27"/>
    <col min="31" max="31" width="12" style="27" customWidth="1"/>
    <col min="32" max="32" width="11.42578125" style="27" customWidth="1"/>
    <col min="33" max="33" width="18.42578125" style="27" customWidth="1"/>
    <col min="34" max="34" width="12.140625" style="27" customWidth="1"/>
    <col min="35" max="35" width="9.140625" style="27"/>
    <col min="36" max="36" width="12.5703125" style="27" customWidth="1"/>
    <col min="37" max="16384" width="9.140625" style="27"/>
  </cols>
  <sheetData>
    <row r="1" spans="1:19" ht="23.25" x14ac:dyDescent="0.35">
      <c r="A1" s="24" t="s">
        <v>497</v>
      </c>
      <c r="B1" s="25"/>
      <c r="C1" s="25"/>
      <c r="D1" s="25"/>
      <c r="E1" s="25"/>
      <c r="F1" s="25"/>
      <c r="G1" s="25"/>
      <c r="H1" s="25"/>
      <c r="I1" s="25"/>
      <c r="J1" s="25"/>
      <c r="K1" s="26"/>
      <c r="L1" s="25"/>
    </row>
    <row r="2" spans="1:19" x14ac:dyDescent="0.25">
      <c r="A2" s="4" t="s">
        <v>166</v>
      </c>
      <c r="K2" s="32"/>
    </row>
    <row r="3" spans="1:19" ht="30" customHeight="1" x14ac:dyDescent="0.25">
      <c r="A3" s="374" t="s">
        <v>445</v>
      </c>
      <c r="B3" s="374"/>
      <c r="C3" s="374"/>
      <c r="D3" s="374"/>
      <c r="E3" s="374"/>
      <c r="F3" s="374"/>
      <c r="G3" s="374"/>
      <c r="H3" s="374"/>
      <c r="I3" s="374"/>
      <c r="J3" s="374"/>
      <c r="K3" s="374"/>
      <c r="L3" s="374"/>
    </row>
    <row r="4" spans="1:19" ht="34.5" customHeight="1" x14ac:dyDescent="0.25">
      <c r="A4" s="374"/>
      <c r="B4" s="374"/>
      <c r="C4" s="374"/>
      <c r="D4" s="374"/>
      <c r="E4" s="374"/>
      <c r="F4" s="374"/>
      <c r="G4" s="374"/>
      <c r="H4" s="374"/>
      <c r="I4" s="374"/>
      <c r="J4" s="374"/>
      <c r="K4" s="374"/>
      <c r="L4" s="374"/>
    </row>
    <row r="5" spans="1:19" ht="24.75" customHeight="1" x14ac:dyDescent="0.25">
      <c r="A5" s="4" t="s">
        <v>4</v>
      </c>
      <c r="B5" s="63"/>
      <c r="C5" s="63"/>
      <c r="D5" s="63"/>
      <c r="E5" s="63"/>
      <c r="F5" s="63"/>
      <c r="G5" s="63"/>
      <c r="H5" s="63"/>
      <c r="I5" s="63"/>
      <c r="J5" s="63"/>
      <c r="K5" s="64"/>
    </row>
    <row r="6" spans="1:19" x14ac:dyDescent="0.25">
      <c r="A6" s="102" t="s">
        <v>408</v>
      </c>
      <c r="B6" s="38"/>
      <c r="C6" s="38"/>
      <c r="D6" s="38"/>
      <c r="E6" s="38"/>
      <c r="F6" s="38"/>
      <c r="G6" s="38"/>
      <c r="H6" s="38"/>
      <c r="I6" s="38"/>
      <c r="J6" s="38"/>
      <c r="K6" s="39"/>
      <c r="L6" s="38"/>
    </row>
    <row r="8" spans="1:19" customFormat="1" ht="15.75" x14ac:dyDescent="0.25">
      <c r="A8" s="3" t="s">
        <v>149</v>
      </c>
      <c r="C8" s="27"/>
      <c r="D8" s="5"/>
      <c r="E8" s="27"/>
      <c r="F8" s="5"/>
      <c r="G8" s="5"/>
      <c r="H8" s="27"/>
      <c r="I8" s="27"/>
      <c r="J8" s="27"/>
      <c r="K8" s="108" t="s">
        <v>378</v>
      </c>
      <c r="L8" s="3"/>
      <c r="M8" s="5"/>
      <c r="N8" s="27"/>
      <c r="O8" s="15"/>
      <c r="P8" s="27"/>
      <c r="Q8" s="27"/>
      <c r="R8" s="27"/>
      <c r="S8" s="27"/>
    </row>
    <row r="9" spans="1:19" ht="36.75" customHeight="1" x14ac:dyDescent="0.25">
      <c r="A9" s="41" t="s">
        <v>196</v>
      </c>
      <c r="B9" s="409" t="str">
        <f>IF(AND(General!C9="",Introduction!B12=""),"Name of the department within the school/college that leads the instruction of the degree/certificate program you are estimating the costs of",IF(General!C9="","Name of the department within the School/College that leads the instruction of "&amp;Introduction!B12,"Name of the department within the "&amp;General!C9&amp; " that leads the instruction of "&amp;Introduction!B12))</f>
        <v>Name of the department within the school/college that leads the instruction of the degree/certificate program you are estimating the costs of</v>
      </c>
      <c r="C9" s="410"/>
      <c r="D9" s="410"/>
      <c r="E9" s="411"/>
      <c r="F9" s="415">
        <f>General!C14</f>
        <v>0</v>
      </c>
      <c r="G9" s="416"/>
      <c r="H9" s="416"/>
      <c r="I9" s="417"/>
      <c r="K9" s="120"/>
      <c r="L9" s="120"/>
      <c r="M9" s="120"/>
      <c r="N9" s="120"/>
      <c r="O9" s="120"/>
    </row>
    <row r="10" spans="1:19" x14ac:dyDescent="0.25">
      <c r="A10" s="41" t="s">
        <v>197</v>
      </c>
      <c r="B10" s="81" t="s">
        <v>371</v>
      </c>
      <c r="C10" s="96"/>
      <c r="D10" s="96"/>
      <c r="E10" s="97"/>
      <c r="F10" s="415"/>
      <c r="G10" s="416"/>
      <c r="H10" s="416"/>
      <c r="I10" s="417"/>
      <c r="K10" s="120"/>
      <c r="L10" s="120"/>
      <c r="M10" s="120"/>
      <c r="N10" s="120"/>
      <c r="O10" s="120"/>
    </row>
    <row r="11" spans="1:19" x14ac:dyDescent="0.25">
      <c r="A11" s="41" t="s">
        <v>198</v>
      </c>
      <c r="B11" s="43" t="s">
        <v>372</v>
      </c>
      <c r="C11" s="96"/>
      <c r="D11" s="96"/>
      <c r="E11" s="97"/>
      <c r="F11" s="415"/>
      <c r="G11" s="416"/>
      <c r="H11" s="416"/>
      <c r="I11" s="417"/>
      <c r="K11" s="120"/>
      <c r="L11" s="120"/>
      <c r="M11" s="120"/>
      <c r="N11" s="120"/>
      <c r="O11" s="120"/>
    </row>
    <row r="12" spans="1:19" x14ac:dyDescent="0.25">
      <c r="A12" s="41" t="s">
        <v>199</v>
      </c>
      <c r="B12" s="81" t="str">
        <f>IF(F9="","Name and title of head of department","Name and title of head of department "&amp;F9)</f>
        <v>Name and title of head of department 0</v>
      </c>
      <c r="C12" s="96"/>
      <c r="D12" s="96"/>
      <c r="E12" s="97"/>
      <c r="F12" s="415"/>
      <c r="G12" s="416"/>
      <c r="H12" s="416"/>
      <c r="I12" s="417"/>
      <c r="K12" s="120"/>
      <c r="L12" s="120"/>
      <c r="M12" s="120"/>
      <c r="N12" s="120"/>
      <c r="O12" s="120"/>
    </row>
    <row r="13" spans="1:19" x14ac:dyDescent="0.25">
      <c r="A13" s="41" t="s">
        <v>200</v>
      </c>
      <c r="B13" s="43" t="s">
        <v>370</v>
      </c>
      <c r="C13" s="96"/>
      <c r="D13" s="96"/>
      <c r="E13" s="97"/>
      <c r="F13" s="415"/>
      <c r="G13" s="416"/>
      <c r="H13" s="416"/>
      <c r="I13" s="417"/>
      <c r="K13" s="120"/>
      <c r="L13" s="120"/>
      <c r="M13" s="120"/>
      <c r="N13" s="120"/>
      <c r="O13" s="120"/>
    </row>
    <row r="14" spans="1:19" x14ac:dyDescent="0.25">
      <c r="A14" s="41" t="s">
        <v>201</v>
      </c>
      <c r="B14" s="412" t="s">
        <v>373</v>
      </c>
      <c r="C14" s="412"/>
      <c r="D14" s="412"/>
      <c r="E14" s="412"/>
      <c r="F14" s="415"/>
      <c r="G14" s="416"/>
      <c r="H14" s="416"/>
      <c r="I14" s="417"/>
      <c r="K14" s="120"/>
      <c r="L14" s="120"/>
      <c r="M14" s="120"/>
      <c r="N14" s="120"/>
      <c r="O14" s="120"/>
    </row>
    <row r="15" spans="1:19" s="28" customFormat="1" x14ac:dyDescent="0.25">
      <c r="A15" s="32"/>
      <c r="B15" s="37"/>
      <c r="D15" s="59"/>
      <c r="F15" s="59"/>
      <c r="G15" s="59"/>
      <c r="K15" s="59"/>
      <c r="L15" s="59"/>
      <c r="M15" s="32"/>
      <c r="N15" s="32"/>
      <c r="O15" s="32"/>
    </row>
    <row r="16" spans="1:19" s="11" customFormat="1" ht="15.75" x14ac:dyDescent="0.25">
      <c r="A16" s="3" t="s">
        <v>150</v>
      </c>
      <c r="B16" s="14"/>
      <c r="D16" s="10"/>
      <c r="F16" s="10"/>
      <c r="G16" s="10"/>
      <c r="I16" s="108" t="s">
        <v>378</v>
      </c>
      <c r="J16" s="60"/>
      <c r="K16" s="12"/>
      <c r="L16" s="12"/>
      <c r="M16" s="12"/>
    </row>
    <row r="17" spans="1:141" ht="30" customHeight="1" x14ac:dyDescent="0.25">
      <c r="A17" s="46" t="s">
        <v>151</v>
      </c>
      <c r="B17" s="409" t="str">
        <f>IF(Introduction!B12="","How many years are typically required to complete the degree/certificate program you are estimating the costs of?","How many years is typically required to complete the "&amp;Introduction!B12&amp;"?")</f>
        <v>How many years are typically required to complete the degree/certificate program you are estimating the costs of?</v>
      </c>
      <c r="C17" s="410"/>
      <c r="D17" s="410"/>
      <c r="E17" s="411"/>
      <c r="F17" s="413"/>
      <c r="G17" s="414"/>
      <c r="I17" s="120"/>
      <c r="J17" s="120"/>
      <c r="K17" s="120"/>
      <c r="L17" s="120"/>
      <c r="M17" s="120"/>
    </row>
    <row r="18" spans="1:141" ht="43.5" customHeight="1" x14ac:dyDescent="0.25">
      <c r="A18" s="46" t="s">
        <v>152</v>
      </c>
      <c r="B18" s="421" t="str">
        <f>IF(Introduction!B12="","How are credit hours defined for the degree/certificate program you are estimating the costs of?","How are credit hours defined for the "&amp;Introduction!B12&amp;"?")</f>
        <v>How are credit hours defined for the degree/certificate program you are estimating the costs of?</v>
      </c>
      <c r="C18" s="422"/>
      <c r="D18" s="422"/>
      <c r="E18" s="423"/>
      <c r="F18" s="413"/>
      <c r="G18" s="414"/>
      <c r="I18" s="120"/>
      <c r="J18" s="120"/>
      <c r="K18" s="120"/>
      <c r="L18" s="120"/>
      <c r="M18" s="120"/>
    </row>
    <row r="19" spans="1:141" ht="62.25" customHeight="1" x14ac:dyDescent="0.25">
      <c r="A19" s="46" t="s">
        <v>153</v>
      </c>
      <c r="B19" s="418" t="str">
        <f>IF(F9="","Please describe the standards set by the school/college for teaching faculty, include standard expectations on the amount of time that should be spent teaching and preparing for a course; and research and administrative activities.","Please describe the standards set by the "&amp;General!C9&amp;" for teaching faculty, include standard expectations on the amount of time that should be spent teaching and preparing for a course; and research and administrative activities.")</f>
        <v>Please describe the standards set by the  for teaching faculty, include standard expectations on the amount of time that should be spent teaching and preparing for a course; and research and administrative activities.</v>
      </c>
      <c r="C19" s="419"/>
      <c r="D19" s="419"/>
      <c r="E19" s="420"/>
      <c r="F19" s="413"/>
      <c r="G19" s="414"/>
      <c r="I19" s="120"/>
      <c r="J19" s="120"/>
      <c r="K19" s="120"/>
      <c r="L19" s="120"/>
      <c r="M19" s="120"/>
    </row>
    <row r="20" spans="1:141" ht="30" customHeight="1" x14ac:dyDescent="0.25">
      <c r="A20" s="46" t="s">
        <v>154</v>
      </c>
      <c r="B20" s="418" t="str">
        <f>IF(Introduction!B12="","Is there a standardized student to faculty ratio for the degree/certificate program?  For every course?  Is this standard achieved? Please explain.","Is there a standardized student to faculty ratio for the "&amp;Introduction!B12&amp;"?  For every course?  Is this standard achieved?  Please explain.")</f>
        <v>Is there a standardized student to faculty ratio for the degree/certificate program?  For every course?  Is this standard achieved? Please explain.</v>
      </c>
      <c r="C20" s="419"/>
      <c r="D20" s="419"/>
      <c r="E20" s="420"/>
      <c r="F20" s="413"/>
      <c r="G20" s="414"/>
      <c r="I20" s="120"/>
      <c r="J20" s="120"/>
      <c r="K20" s="120"/>
      <c r="L20" s="120"/>
      <c r="M20" s="120"/>
    </row>
    <row r="21" spans="1:141" ht="43.5" customHeight="1" x14ac:dyDescent="0.25">
      <c r="A21" s="46" t="s">
        <v>155</v>
      </c>
      <c r="B21" s="418" t="s">
        <v>446</v>
      </c>
      <c r="C21" s="419"/>
      <c r="D21" s="419"/>
      <c r="E21" s="420"/>
      <c r="F21" s="165"/>
      <c r="G21"/>
      <c r="I21" s="120"/>
      <c r="J21" s="120"/>
      <c r="K21" s="120"/>
      <c r="L21" s="120"/>
      <c r="M21" s="120"/>
    </row>
    <row r="22" spans="1:141" ht="30" customHeight="1" x14ac:dyDescent="0.25">
      <c r="A22" s="46" t="s">
        <v>156</v>
      </c>
      <c r="B22" s="418" t="str">
        <f>IF(AND(General!C9="",Introduction!B12=""),"Are there any courses taken by the degree/certificate program students that are not funded completely by the school/college?  (Y/N)",IF(General!C9="","Are there any courses taken by the "&amp;Introduction!B12&amp;" students that are not funded completely by the School/College?  (Y/N)","Are there any courses taken by the "&amp;Introduction!B12&amp;" students that are not funded completely by the "&amp;General!C9&amp;"?  (Y/N)"))</f>
        <v>Are there any courses taken by the degree/certificate program students that are not funded completely by the school/college?  (Y/N)</v>
      </c>
      <c r="C22" s="419"/>
      <c r="D22" s="419"/>
      <c r="E22" s="420"/>
      <c r="F22" s="165"/>
      <c r="G22"/>
      <c r="I22" s="120"/>
      <c r="J22" s="120"/>
      <c r="K22" s="120"/>
      <c r="L22" s="120"/>
      <c r="M22" s="120"/>
    </row>
    <row r="23" spans="1:141" ht="57.75" customHeight="1" x14ac:dyDescent="0.25">
      <c r="A23" s="46" t="s">
        <v>202</v>
      </c>
      <c r="B23" s="424" t="s">
        <v>159</v>
      </c>
      <c r="C23" s="425"/>
      <c r="D23" s="425"/>
      <c r="E23" s="426"/>
      <c r="F23" s="427"/>
      <c r="G23" s="427"/>
      <c r="I23" s="120"/>
      <c r="J23" s="120"/>
      <c r="K23" s="120"/>
      <c r="L23" s="120"/>
      <c r="M23" s="120"/>
    </row>
    <row r="24" spans="1:141" ht="30" customHeight="1" x14ac:dyDescent="0.25">
      <c r="A24" s="46" t="s">
        <v>203</v>
      </c>
      <c r="B24" s="428" t="str">
        <f>IF(Introduction!B12="","Are there any required academic activities for degree/certificate program students that do not provide course credit?   (Y/N)","Are there any required academic activities for "&amp;Introduction!B12&amp;" students that do not provide course credit?   (Y/N)")</f>
        <v>Are there any required academic activities for degree/certificate program students that do not provide course credit?   (Y/N)</v>
      </c>
      <c r="C24" s="429"/>
      <c r="D24" s="429"/>
      <c r="E24" s="430"/>
      <c r="F24" s="165"/>
      <c r="G24"/>
      <c r="I24" s="120"/>
      <c r="J24" s="120"/>
      <c r="K24" s="120"/>
      <c r="L24" s="120"/>
      <c r="M24" s="120"/>
    </row>
    <row r="25" spans="1:141" ht="42" customHeight="1" x14ac:dyDescent="0.25">
      <c r="A25" s="46" t="s">
        <v>204</v>
      </c>
      <c r="B25" s="437" t="s">
        <v>158</v>
      </c>
      <c r="C25" s="438"/>
      <c r="D25" s="438"/>
      <c r="E25" s="439"/>
      <c r="F25" s="427"/>
      <c r="G25" s="427"/>
      <c r="I25" s="192"/>
      <c r="J25" s="192"/>
      <c r="K25" s="192"/>
      <c r="L25" s="192"/>
      <c r="M25" s="192"/>
    </row>
    <row r="27" spans="1:141" ht="15.75" x14ac:dyDescent="0.25">
      <c r="A27" s="3" t="str">
        <f>IF(Introduction!B12="","J. Course catalog for degree/certificate program you are estimating the costs of","J. Course Catalog for " &amp; Introduction!B12)</f>
        <v>J. Course catalog for degree/certificate program you are estimating the costs of</v>
      </c>
      <c r="E27"/>
      <c r="G27" s="28"/>
    </row>
    <row r="28" spans="1:141" x14ac:dyDescent="0.25">
      <c r="A28" s="27" t="s">
        <v>447</v>
      </c>
    </row>
    <row r="29" spans="1:141" ht="17.25" customHeight="1" x14ac:dyDescent="0.35">
      <c r="A29" s="402" t="s">
        <v>20</v>
      </c>
      <c r="B29" s="403" t="s">
        <v>19</v>
      </c>
      <c r="C29" s="403" t="s">
        <v>409</v>
      </c>
      <c r="D29" s="404" t="s">
        <v>108</v>
      </c>
      <c r="E29" s="404" t="s">
        <v>410</v>
      </c>
      <c r="F29" s="442" t="s">
        <v>157</v>
      </c>
      <c r="G29" s="442" t="str">
        <f>IF(Introduction!B12="","If YES, what percentage of students taking this course are from the degree/certificate program you are costing?","If YES, what percentage of students taking this course are from the "&amp;Introduction!B12&amp;" program?")</f>
        <v>If YES, what percentage of students taking this course are from the degree/certificate program you are costing?</v>
      </c>
      <c r="H29" s="440" t="s">
        <v>415</v>
      </c>
      <c r="I29" s="441"/>
      <c r="J29" s="441"/>
      <c r="K29" s="441"/>
      <c r="L29" s="441"/>
      <c r="M29" s="441"/>
      <c r="N29" s="431"/>
      <c r="O29" s="434" t="s">
        <v>422</v>
      </c>
      <c r="P29" s="435"/>
      <c r="Q29" s="435"/>
      <c r="R29" s="435"/>
      <c r="S29" s="435"/>
      <c r="T29" s="435"/>
      <c r="U29" s="436"/>
      <c r="V29" s="434" t="s">
        <v>421</v>
      </c>
      <c r="W29" s="435"/>
      <c r="X29" s="435"/>
      <c r="Y29" s="435"/>
      <c r="Z29" s="435"/>
      <c r="AA29" s="435"/>
      <c r="AB29" s="436"/>
      <c r="AC29" s="434" t="s">
        <v>420</v>
      </c>
      <c r="AD29" s="435"/>
      <c r="AE29" s="435"/>
      <c r="AF29" s="435"/>
      <c r="AG29" s="435"/>
      <c r="AH29" s="435"/>
      <c r="AI29" s="436"/>
      <c r="AJ29" s="432" t="s">
        <v>133</v>
      </c>
    </row>
    <row r="30" spans="1:141" s="65" customFormat="1" ht="105" customHeight="1" x14ac:dyDescent="0.35">
      <c r="A30" s="402"/>
      <c r="B30" s="403"/>
      <c r="C30" s="403"/>
      <c r="D30" s="404" t="s">
        <v>108</v>
      </c>
      <c r="E30" s="404"/>
      <c r="F30" s="442"/>
      <c r="G30" s="442"/>
      <c r="H30" s="169" t="s">
        <v>125</v>
      </c>
      <c r="I30" s="169" t="s">
        <v>417</v>
      </c>
      <c r="J30" s="161" t="s">
        <v>411</v>
      </c>
      <c r="K30" s="161" t="s">
        <v>412</v>
      </c>
      <c r="L30" s="161" t="s">
        <v>413</v>
      </c>
      <c r="M30" s="161" t="s">
        <v>414</v>
      </c>
      <c r="N30" s="161" t="s">
        <v>25</v>
      </c>
      <c r="O30" s="169" t="s">
        <v>126</v>
      </c>
      <c r="P30" s="169" t="s">
        <v>416</v>
      </c>
      <c r="Q30" s="161" t="s">
        <v>411</v>
      </c>
      <c r="R30" s="161" t="s">
        <v>412</v>
      </c>
      <c r="S30" s="161" t="s">
        <v>413</v>
      </c>
      <c r="T30" s="161" t="s">
        <v>414</v>
      </c>
      <c r="U30" s="161" t="s">
        <v>25</v>
      </c>
      <c r="V30" s="169" t="s">
        <v>127</v>
      </c>
      <c r="W30" s="169" t="s">
        <v>418</v>
      </c>
      <c r="X30" s="161" t="s">
        <v>411</v>
      </c>
      <c r="Y30" s="161" t="s">
        <v>412</v>
      </c>
      <c r="Z30" s="161" t="s">
        <v>413</v>
      </c>
      <c r="AA30" s="161" t="s">
        <v>414</v>
      </c>
      <c r="AB30" s="161" t="s">
        <v>25</v>
      </c>
      <c r="AC30" s="169" t="s">
        <v>128</v>
      </c>
      <c r="AD30" s="169" t="s">
        <v>419</v>
      </c>
      <c r="AE30" s="161" t="s">
        <v>411</v>
      </c>
      <c r="AF30" s="161" t="s">
        <v>412</v>
      </c>
      <c r="AG30" s="161" t="s">
        <v>413</v>
      </c>
      <c r="AH30" s="161" t="s">
        <v>414</v>
      </c>
      <c r="AI30" s="161" t="s">
        <v>25</v>
      </c>
      <c r="AJ30" s="433"/>
      <c r="AL30" s="108" t="s">
        <v>378</v>
      </c>
      <c r="AM30" s="3"/>
      <c r="AN30" s="5"/>
      <c r="AO30" s="27"/>
      <c r="AP30" s="15"/>
    </row>
    <row r="31" spans="1:141" s="68" customFormat="1" ht="17.25" customHeight="1" x14ac:dyDescent="0.35">
      <c r="A31" s="95">
        <v>1</v>
      </c>
      <c r="B31" s="95">
        <v>1</v>
      </c>
      <c r="C31" s="95" t="s">
        <v>109</v>
      </c>
      <c r="D31" s="95" t="s">
        <v>110</v>
      </c>
      <c r="E31" s="95">
        <v>3</v>
      </c>
      <c r="F31" s="95" t="s">
        <v>132</v>
      </c>
      <c r="G31" s="166">
        <v>0.5</v>
      </c>
      <c r="H31" s="115" t="s">
        <v>106</v>
      </c>
      <c r="I31" s="95" t="s">
        <v>107</v>
      </c>
      <c r="J31" s="116">
        <f>3*14</f>
        <v>42</v>
      </c>
      <c r="K31" s="116">
        <f>1*14</f>
        <v>14</v>
      </c>
      <c r="L31" s="116">
        <v>0</v>
      </c>
      <c r="M31" s="116">
        <v>0</v>
      </c>
      <c r="N31" s="117">
        <f>SUM(J31:M31)</f>
        <v>56</v>
      </c>
      <c r="O31" s="115" t="s">
        <v>80</v>
      </c>
      <c r="P31" s="95" t="s">
        <v>111</v>
      </c>
      <c r="Q31" s="116">
        <f>3*14</f>
        <v>42</v>
      </c>
      <c r="R31" s="116">
        <f>1*14</f>
        <v>14</v>
      </c>
      <c r="S31" s="116">
        <v>0</v>
      </c>
      <c r="T31" s="116">
        <v>0</v>
      </c>
      <c r="U31" s="117">
        <f>SUM(Q31:T31)</f>
        <v>56</v>
      </c>
      <c r="V31" s="115"/>
      <c r="W31" s="95"/>
      <c r="X31" s="116"/>
      <c r="Y31" s="116"/>
      <c r="Z31" s="116"/>
      <c r="AA31" s="116"/>
      <c r="AB31" s="117">
        <f>SUM(X31:AA31)</f>
        <v>0</v>
      </c>
      <c r="AC31" s="115"/>
      <c r="AD31" s="95"/>
      <c r="AE31" s="116"/>
      <c r="AF31" s="116"/>
      <c r="AG31" s="116"/>
      <c r="AH31" s="116"/>
      <c r="AI31" s="117">
        <f>SUM(AE31:AH31)</f>
        <v>0</v>
      </c>
      <c r="AJ31" s="119">
        <f>AI31+AB31+U31+N31</f>
        <v>112</v>
      </c>
      <c r="AK31" s="65"/>
      <c r="AL31" s="120"/>
      <c r="AM31" s="120"/>
      <c r="AN31" s="120"/>
      <c r="AO31" s="120"/>
      <c r="AP31" s="120"/>
      <c r="AQ31" s="120"/>
      <c r="AR31" s="120"/>
      <c r="AS31" s="120"/>
      <c r="AT31" s="65"/>
      <c r="AU31" s="65"/>
      <c r="AV31" s="65"/>
      <c r="AW31" s="65"/>
      <c r="AX31" s="65"/>
      <c r="AY31" s="65"/>
      <c r="AZ31" s="65"/>
      <c r="BA31" s="65"/>
      <c r="BB31" s="65"/>
      <c r="BC31" s="65"/>
      <c r="BD31" s="65"/>
      <c r="BE31" s="65"/>
      <c r="BF31" s="65"/>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row>
    <row r="32" spans="1:141" s="68" customFormat="1" ht="17.25" x14ac:dyDescent="0.35">
      <c r="A32" s="114"/>
      <c r="B32" s="114"/>
      <c r="C32" s="114"/>
      <c r="D32" s="114"/>
      <c r="E32" s="114"/>
      <c r="F32" s="114"/>
      <c r="G32" s="114"/>
      <c r="H32" s="112"/>
      <c r="I32" s="114"/>
      <c r="J32" s="113"/>
      <c r="K32" s="113"/>
      <c r="L32" s="113"/>
      <c r="M32" s="113"/>
      <c r="N32" s="117">
        <f t="shared" ref="N32:N74" si="0">SUM(J32:M32)</f>
        <v>0</v>
      </c>
      <c r="O32" s="112"/>
      <c r="P32" s="114"/>
      <c r="Q32" s="113"/>
      <c r="R32" s="113"/>
      <c r="S32" s="113"/>
      <c r="T32" s="113"/>
      <c r="U32" s="117">
        <f t="shared" ref="U32:U74" si="1">SUM(Q32:T32)</f>
        <v>0</v>
      </c>
      <c r="V32" s="112"/>
      <c r="W32" s="114"/>
      <c r="X32" s="113"/>
      <c r="Y32" s="113"/>
      <c r="Z32" s="113"/>
      <c r="AA32" s="113"/>
      <c r="AB32" s="117">
        <f t="shared" ref="AB32:AB74" si="2">SUM(X32:AA32)</f>
        <v>0</v>
      </c>
      <c r="AC32" s="112"/>
      <c r="AD32" s="114"/>
      <c r="AE32" s="113"/>
      <c r="AF32" s="113"/>
      <c r="AG32" s="113"/>
      <c r="AH32" s="113"/>
      <c r="AI32" s="117">
        <f t="shared" ref="AI32:AI74" si="3">SUM(AE32:AH32)</f>
        <v>0</v>
      </c>
      <c r="AJ32" s="119">
        <f t="shared" ref="AJ32:AJ74" si="4">AI32+AB32+U32+N32</f>
        <v>0</v>
      </c>
      <c r="AK32" s="65"/>
      <c r="AL32" s="120"/>
      <c r="AM32" s="120"/>
      <c r="AN32" s="120"/>
      <c r="AO32" s="120"/>
      <c r="AP32" s="120"/>
      <c r="AQ32" s="120"/>
      <c r="AR32" s="120"/>
      <c r="AS32" s="120"/>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row>
    <row r="33" spans="1:141" s="68" customFormat="1" ht="17.25" x14ac:dyDescent="0.35">
      <c r="A33" s="114"/>
      <c r="B33" s="114"/>
      <c r="C33" s="114"/>
      <c r="D33" s="114"/>
      <c r="E33" s="114"/>
      <c r="F33" s="114"/>
      <c r="G33" s="114"/>
      <c r="H33" s="112"/>
      <c r="I33" s="114"/>
      <c r="J33" s="113"/>
      <c r="K33" s="113"/>
      <c r="L33" s="113"/>
      <c r="M33" s="113"/>
      <c r="N33" s="117">
        <f t="shared" si="0"/>
        <v>0</v>
      </c>
      <c r="O33" s="112"/>
      <c r="P33" s="114"/>
      <c r="Q33" s="113"/>
      <c r="R33" s="113"/>
      <c r="S33" s="113"/>
      <c r="T33" s="113"/>
      <c r="U33" s="117">
        <f t="shared" si="1"/>
        <v>0</v>
      </c>
      <c r="V33" s="112"/>
      <c r="W33" s="114"/>
      <c r="X33" s="113"/>
      <c r="Y33" s="113"/>
      <c r="Z33" s="113"/>
      <c r="AA33" s="113"/>
      <c r="AB33" s="117">
        <f t="shared" si="2"/>
        <v>0</v>
      </c>
      <c r="AC33" s="112"/>
      <c r="AD33" s="114"/>
      <c r="AE33" s="113"/>
      <c r="AF33" s="113"/>
      <c r="AG33" s="113"/>
      <c r="AH33" s="113"/>
      <c r="AI33" s="117">
        <f t="shared" si="3"/>
        <v>0</v>
      </c>
      <c r="AJ33" s="119">
        <f t="shared" si="4"/>
        <v>0</v>
      </c>
      <c r="AK33" s="65"/>
      <c r="AL33" s="120"/>
      <c r="AM33" s="120"/>
      <c r="AN33" s="120"/>
      <c r="AO33" s="120"/>
      <c r="AP33" s="120"/>
      <c r="AQ33" s="120"/>
      <c r="AR33" s="120"/>
      <c r="AS33" s="120"/>
      <c r="AT33" s="65"/>
      <c r="AU33" s="65"/>
      <c r="AV33" s="65"/>
      <c r="AW33" s="65"/>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row>
    <row r="34" spans="1:141" s="68" customFormat="1" ht="17.25" x14ac:dyDescent="0.35">
      <c r="A34" s="114"/>
      <c r="B34" s="114"/>
      <c r="C34" s="114"/>
      <c r="D34" s="114"/>
      <c r="E34" s="114"/>
      <c r="F34" s="114"/>
      <c r="G34" s="114"/>
      <c r="H34" s="112"/>
      <c r="I34" s="114"/>
      <c r="J34" s="113"/>
      <c r="K34" s="113"/>
      <c r="L34" s="113"/>
      <c r="M34" s="113"/>
      <c r="N34" s="117">
        <f t="shared" si="0"/>
        <v>0</v>
      </c>
      <c r="O34" s="112"/>
      <c r="P34" s="114"/>
      <c r="Q34" s="113"/>
      <c r="R34" s="113"/>
      <c r="S34" s="113"/>
      <c r="T34" s="113"/>
      <c r="U34" s="117">
        <f t="shared" si="1"/>
        <v>0</v>
      </c>
      <c r="V34" s="112"/>
      <c r="W34" s="114"/>
      <c r="X34" s="113"/>
      <c r="Y34" s="113"/>
      <c r="Z34" s="113"/>
      <c r="AA34" s="113"/>
      <c r="AB34" s="117">
        <f t="shared" si="2"/>
        <v>0</v>
      </c>
      <c r="AC34" s="112"/>
      <c r="AD34" s="114"/>
      <c r="AE34" s="113"/>
      <c r="AF34" s="113"/>
      <c r="AG34" s="113"/>
      <c r="AH34" s="113"/>
      <c r="AI34" s="117">
        <f t="shared" si="3"/>
        <v>0</v>
      </c>
      <c r="AJ34" s="119">
        <f t="shared" si="4"/>
        <v>0</v>
      </c>
      <c r="AK34" s="65"/>
      <c r="AL34" s="120"/>
      <c r="AM34" s="120"/>
      <c r="AN34" s="120"/>
      <c r="AO34" s="120"/>
      <c r="AP34" s="120"/>
      <c r="AQ34" s="120"/>
      <c r="AR34" s="120"/>
      <c r="AS34" s="120"/>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row>
    <row r="35" spans="1:141" s="68" customFormat="1" ht="17.25" x14ac:dyDescent="0.35">
      <c r="A35" s="114"/>
      <c r="B35" s="114"/>
      <c r="C35" s="114"/>
      <c r="D35" s="114"/>
      <c r="E35" s="114"/>
      <c r="F35" s="114"/>
      <c r="G35" s="114"/>
      <c r="H35" s="112"/>
      <c r="I35" s="114"/>
      <c r="J35" s="113"/>
      <c r="K35" s="113"/>
      <c r="L35" s="113"/>
      <c r="M35" s="113"/>
      <c r="N35" s="117">
        <f t="shared" si="0"/>
        <v>0</v>
      </c>
      <c r="O35" s="112"/>
      <c r="P35" s="114"/>
      <c r="Q35" s="113"/>
      <c r="R35" s="113"/>
      <c r="S35" s="113"/>
      <c r="T35" s="113"/>
      <c r="U35" s="117">
        <f t="shared" si="1"/>
        <v>0</v>
      </c>
      <c r="V35" s="112"/>
      <c r="W35" s="114"/>
      <c r="X35" s="113"/>
      <c r="Y35" s="113"/>
      <c r="Z35" s="113"/>
      <c r="AA35" s="113"/>
      <c r="AB35" s="117">
        <f t="shared" si="2"/>
        <v>0</v>
      </c>
      <c r="AC35" s="112"/>
      <c r="AD35" s="114"/>
      <c r="AE35" s="113"/>
      <c r="AF35" s="113"/>
      <c r="AG35" s="113"/>
      <c r="AH35" s="113"/>
      <c r="AI35" s="117">
        <f t="shared" si="3"/>
        <v>0</v>
      </c>
      <c r="AJ35" s="119">
        <f t="shared" si="4"/>
        <v>0</v>
      </c>
      <c r="AK35" s="65"/>
      <c r="AL35" s="120"/>
      <c r="AM35" s="120"/>
      <c r="AN35" s="120"/>
      <c r="AO35" s="120"/>
      <c r="AP35" s="120"/>
      <c r="AQ35" s="120"/>
      <c r="AR35" s="120"/>
      <c r="AS35" s="120"/>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row>
    <row r="36" spans="1:141" s="68" customFormat="1" ht="17.25" x14ac:dyDescent="0.35">
      <c r="A36" s="114"/>
      <c r="B36" s="114"/>
      <c r="C36" s="114"/>
      <c r="D36" s="114"/>
      <c r="E36" s="114"/>
      <c r="F36" s="114"/>
      <c r="G36" s="114"/>
      <c r="H36" s="112"/>
      <c r="I36" s="114"/>
      <c r="J36" s="113"/>
      <c r="K36" s="113"/>
      <c r="L36" s="113"/>
      <c r="M36" s="113"/>
      <c r="N36" s="117">
        <f t="shared" si="0"/>
        <v>0</v>
      </c>
      <c r="O36" s="112"/>
      <c r="P36" s="114"/>
      <c r="Q36" s="113"/>
      <c r="R36" s="113"/>
      <c r="S36" s="113"/>
      <c r="T36" s="113"/>
      <c r="U36" s="117">
        <f t="shared" si="1"/>
        <v>0</v>
      </c>
      <c r="V36" s="112"/>
      <c r="W36" s="114"/>
      <c r="X36" s="113"/>
      <c r="Y36" s="113"/>
      <c r="Z36" s="113"/>
      <c r="AA36" s="113"/>
      <c r="AB36" s="117">
        <f t="shared" si="2"/>
        <v>0</v>
      </c>
      <c r="AC36" s="112"/>
      <c r="AD36" s="114"/>
      <c r="AE36" s="113"/>
      <c r="AF36" s="113"/>
      <c r="AG36" s="113"/>
      <c r="AH36" s="113"/>
      <c r="AI36" s="117">
        <f t="shared" si="3"/>
        <v>0</v>
      </c>
      <c r="AJ36" s="119">
        <f t="shared" si="4"/>
        <v>0</v>
      </c>
      <c r="AK36" s="65"/>
      <c r="AL36" s="120"/>
      <c r="AM36" s="120"/>
      <c r="AN36" s="120"/>
      <c r="AO36" s="120"/>
      <c r="AP36" s="120"/>
      <c r="AQ36" s="120"/>
      <c r="AR36" s="120"/>
      <c r="AS36" s="120"/>
      <c r="AT36" s="65"/>
      <c r="AU36" s="65"/>
      <c r="AV36" s="65"/>
      <c r="AW36" s="65"/>
      <c r="AX36" s="65"/>
      <c r="AY36" s="65"/>
      <c r="AZ36" s="65"/>
      <c r="BA36" s="65"/>
      <c r="BB36" s="65"/>
      <c r="BC36" s="65"/>
      <c r="BD36" s="65"/>
      <c r="BE36" s="65"/>
      <c r="BF36" s="65"/>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row>
    <row r="37" spans="1:141" s="68" customFormat="1" ht="17.25" x14ac:dyDescent="0.35">
      <c r="A37" s="114"/>
      <c r="B37" s="114"/>
      <c r="C37" s="114"/>
      <c r="D37" s="114"/>
      <c r="E37" s="114"/>
      <c r="F37" s="114"/>
      <c r="G37" s="114"/>
      <c r="H37" s="112"/>
      <c r="I37" s="114"/>
      <c r="J37" s="113"/>
      <c r="K37" s="113"/>
      <c r="L37" s="113"/>
      <c r="M37" s="113"/>
      <c r="N37" s="117">
        <f t="shared" si="0"/>
        <v>0</v>
      </c>
      <c r="O37" s="112"/>
      <c r="P37" s="114"/>
      <c r="Q37" s="113"/>
      <c r="R37" s="113"/>
      <c r="S37" s="113"/>
      <c r="T37" s="113"/>
      <c r="U37" s="117">
        <f t="shared" si="1"/>
        <v>0</v>
      </c>
      <c r="V37" s="112"/>
      <c r="W37" s="114"/>
      <c r="X37" s="113"/>
      <c r="Y37" s="113"/>
      <c r="Z37" s="113"/>
      <c r="AA37" s="113"/>
      <c r="AB37" s="117">
        <f t="shared" si="2"/>
        <v>0</v>
      </c>
      <c r="AC37" s="112"/>
      <c r="AD37" s="114"/>
      <c r="AE37" s="113"/>
      <c r="AF37" s="113"/>
      <c r="AG37" s="113"/>
      <c r="AH37" s="113"/>
      <c r="AI37" s="117">
        <f t="shared" si="3"/>
        <v>0</v>
      </c>
      <c r="AJ37" s="119">
        <f t="shared" si="4"/>
        <v>0</v>
      </c>
      <c r="AK37" s="65"/>
      <c r="AL37" s="120"/>
      <c r="AM37" s="120"/>
      <c r="AN37" s="120"/>
      <c r="AO37" s="120"/>
      <c r="AP37" s="120"/>
      <c r="AQ37" s="120"/>
      <c r="AR37" s="120"/>
      <c r="AS37" s="120"/>
      <c r="AT37" s="65"/>
      <c r="AU37" s="65"/>
      <c r="AV37" s="65"/>
      <c r="AW37" s="65"/>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row>
    <row r="38" spans="1:141" s="68" customFormat="1" ht="17.25" x14ac:dyDescent="0.35">
      <c r="A38" s="114"/>
      <c r="B38" s="114"/>
      <c r="C38" s="114"/>
      <c r="D38" s="114"/>
      <c r="E38" s="114"/>
      <c r="F38" s="114"/>
      <c r="G38" s="114"/>
      <c r="H38" s="112"/>
      <c r="I38" s="114"/>
      <c r="J38" s="113"/>
      <c r="K38" s="113"/>
      <c r="L38" s="113"/>
      <c r="M38" s="113"/>
      <c r="N38" s="117">
        <f t="shared" si="0"/>
        <v>0</v>
      </c>
      <c r="O38" s="112"/>
      <c r="P38" s="114"/>
      <c r="Q38" s="113"/>
      <c r="R38" s="113"/>
      <c r="S38" s="113"/>
      <c r="T38" s="113"/>
      <c r="U38" s="117">
        <f t="shared" si="1"/>
        <v>0</v>
      </c>
      <c r="V38" s="112"/>
      <c r="W38" s="114"/>
      <c r="X38" s="113"/>
      <c r="Y38" s="113"/>
      <c r="Z38" s="113"/>
      <c r="AA38" s="113"/>
      <c r="AB38" s="117">
        <f t="shared" si="2"/>
        <v>0</v>
      </c>
      <c r="AC38" s="112"/>
      <c r="AD38" s="114"/>
      <c r="AE38" s="113"/>
      <c r="AF38" s="113"/>
      <c r="AG38" s="113"/>
      <c r="AH38" s="113"/>
      <c r="AI38" s="117">
        <f t="shared" si="3"/>
        <v>0</v>
      </c>
      <c r="AJ38" s="119">
        <f t="shared" si="4"/>
        <v>0</v>
      </c>
      <c r="AK38" s="65"/>
      <c r="AL38" s="120"/>
      <c r="AM38" s="120"/>
      <c r="AN38" s="120"/>
      <c r="AO38" s="120"/>
      <c r="AP38" s="120"/>
      <c r="AQ38" s="120"/>
      <c r="AR38" s="120"/>
      <c r="AS38" s="120"/>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row>
    <row r="39" spans="1:141" s="68" customFormat="1" ht="17.25" x14ac:dyDescent="0.35">
      <c r="A39" s="114"/>
      <c r="B39" s="114"/>
      <c r="C39" s="114"/>
      <c r="D39" s="114"/>
      <c r="E39" s="114"/>
      <c r="F39" s="114"/>
      <c r="G39" s="114"/>
      <c r="H39" s="112"/>
      <c r="I39" s="114"/>
      <c r="J39" s="113"/>
      <c r="K39" s="113"/>
      <c r="L39" s="113"/>
      <c r="M39" s="113"/>
      <c r="N39" s="117">
        <f t="shared" si="0"/>
        <v>0</v>
      </c>
      <c r="O39" s="112"/>
      <c r="P39" s="114"/>
      <c r="Q39" s="113"/>
      <c r="R39" s="113"/>
      <c r="S39" s="113"/>
      <c r="T39" s="113"/>
      <c r="U39" s="117">
        <f t="shared" si="1"/>
        <v>0</v>
      </c>
      <c r="V39" s="112"/>
      <c r="W39" s="114"/>
      <c r="X39" s="113"/>
      <c r="Y39" s="113"/>
      <c r="Z39" s="113"/>
      <c r="AA39" s="113"/>
      <c r="AB39" s="117">
        <f t="shared" si="2"/>
        <v>0</v>
      </c>
      <c r="AC39" s="112"/>
      <c r="AD39" s="114"/>
      <c r="AE39" s="113"/>
      <c r="AF39" s="113"/>
      <c r="AG39" s="113"/>
      <c r="AH39" s="113"/>
      <c r="AI39" s="117">
        <f t="shared" si="3"/>
        <v>0</v>
      </c>
      <c r="AJ39" s="119">
        <f t="shared" si="4"/>
        <v>0</v>
      </c>
      <c r="AK39" s="65"/>
      <c r="AL39" s="120"/>
      <c r="AM39" s="120"/>
      <c r="AN39" s="120"/>
      <c r="AO39" s="120"/>
      <c r="AP39" s="120"/>
      <c r="AQ39" s="120"/>
      <c r="AR39" s="120"/>
      <c r="AS39" s="120"/>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row>
    <row r="40" spans="1:141" s="68" customFormat="1" ht="17.25" x14ac:dyDescent="0.35">
      <c r="A40" s="114"/>
      <c r="B40" s="114"/>
      <c r="C40" s="114"/>
      <c r="D40" s="114"/>
      <c r="E40" s="114"/>
      <c r="F40" s="114"/>
      <c r="G40" s="114"/>
      <c r="H40" s="112"/>
      <c r="I40" s="114"/>
      <c r="J40" s="113"/>
      <c r="K40" s="113"/>
      <c r="L40" s="113"/>
      <c r="M40" s="113"/>
      <c r="N40" s="117">
        <f t="shared" si="0"/>
        <v>0</v>
      </c>
      <c r="O40" s="112"/>
      <c r="P40" s="114"/>
      <c r="Q40" s="113"/>
      <c r="R40" s="113"/>
      <c r="S40" s="113"/>
      <c r="T40" s="113"/>
      <c r="U40" s="117">
        <f t="shared" si="1"/>
        <v>0</v>
      </c>
      <c r="V40" s="112"/>
      <c r="W40" s="114"/>
      <c r="X40" s="113"/>
      <c r="Y40" s="113"/>
      <c r="Z40" s="113"/>
      <c r="AA40" s="113"/>
      <c r="AB40" s="117">
        <f t="shared" si="2"/>
        <v>0</v>
      </c>
      <c r="AC40" s="112"/>
      <c r="AD40" s="114"/>
      <c r="AE40" s="113"/>
      <c r="AF40" s="113"/>
      <c r="AG40" s="113"/>
      <c r="AH40" s="113"/>
      <c r="AI40" s="117">
        <f t="shared" si="3"/>
        <v>0</v>
      </c>
      <c r="AJ40" s="119">
        <f t="shared" si="4"/>
        <v>0</v>
      </c>
      <c r="AK40" s="65"/>
      <c r="AL40" s="120"/>
      <c r="AM40" s="120"/>
      <c r="AN40" s="120"/>
      <c r="AO40" s="120"/>
      <c r="AP40" s="120"/>
      <c r="AQ40" s="120"/>
      <c r="AR40" s="120"/>
      <c r="AS40" s="120"/>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row>
    <row r="41" spans="1:141" s="68" customFormat="1" ht="17.25" customHeight="1" x14ac:dyDescent="0.35">
      <c r="A41" s="114"/>
      <c r="B41" s="114"/>
      <c r="C41" s="114"/>
      <c r="D41" s="114"/>
      <c r="E41" s="114"/>
      <c r="F41" s="114"/>
      <c r="G41" s="114"/>
      <c r="H41" s="112"/>
      <c r="I41" s="114"/>
      <c r="J41" s="113"/>
      <c r="K41" s="113"/>
      <c r="L41" s="113"/>
      <c r="M41" s="113"/>
      <c r="N41" s="117">
        <f t="shared" si="0"/>
        <v>0</v>
      </c>
      <c r="O41" s="112"/>
      <c r="P41" s="114"/>
      <c r="Q41" s="113"/>
      <c r="R41" s="113"/>
      <c r="S41" s="113"/>
      <c r="T41" s="113"/>
      <c r="U41" s="117">
        <f t="shared" si="1"/>
        <v>0</v>
      </c>
      <c r="V41" s="112"/>
      <c r="W41" s="114"/>
      <c r="X41" s="113"/>
      <c r="Y41" s="113"/>
      <c r="Z41" s="113"/>
      <c r="AA41" s="113"/>
      <c r="AB41" s="117">
        <f t="shared" si="2"/>
        <v>0</v>
      </c>
      <c r="AC41" s="112"/>
      <c r="AD41" s="114"/>
      <c r="AE41" s="113"/>
      <c r="AF41" s="113"/>
      <c r="AG41" s="113"/>
      <c r="AH41" s="113"/>
      <c r="AI41" s="117">
        <f t="shared" si="3"/>
        <v>0</v>
      </c>
      <c r="AJ41" s="119">
        <f t="shared" si="4"/>
        <v>0</v>
      </c>
      <c r="AK41" s="65"/>
      <c r="AL41" s="120"/>
      <c r="AM41" s="120"/>
      <c r="AN41" s="120"/>
      <c r="AO41" s="120"/>
      <c r="AP41" s="120"/>
      <c r="AQ41" s="120"/>
      <c r="AR41" s="120"/>
      <c r="AS41" s="120"/>
      <c r="AT41" s="65"/>
      <c r="AU41" s="65"/>
      <c r="AV41" s="65"/>
      <c r="AW41" s="65"/>
      <c r="AX41" s="65"/>
      <c r="AY41" s="65"/>
      <c r="AZ41" s="65"/>
      <c r="BA41" s="65"/>
      <c r="BB41" s="65"/>
      <c r="BC41" s="65"/>
      <c r="BD41" s="65"/>
      <c r="BE41" s="65"/>
      <c r="BF41" s="65"/>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row>
    <row r="42" spans="1:141" s="68" customFormat="1" ht="17.25" x14ac:dyDescent="0.35">
      <c r="A42" s="114"/>
      <c r="B42" s="114"/>
      <c r="C42" s="114"/>
      <c r="D42" s="114"/>
      <c r="E42" s="114"/>
      <c r="F42" s="114"/>
      <c r="G42" s="114"/>
      <c r="H42" s="112"/>
      <c r="I42" s="114"/>
      <c r="J42" s="113"/>
      <c r="K42" s="113"/>
      <c r="L42" s="113"/>
      <c r="M42" s="113"/>
      <c r="N42" s="117">
        <f t="shared" si="0"/>
        <v>0</v>
      </c>
      <c r="O42" s="112"/>
      <c r="P42" s="114"/>
      <c r="Q42" s="113"/>
      <c r="R42" s="113"/>
      <c r="S42" s="113"/>
      <c r="T42" s="113"/>
      <c r="U42" s="117">
        <f t="shared" si="1"/>
        <v>0</v>
      </c>
      <c r="V42" s="112"/>
      <c r="W42" s="114"/>
      <c r="X42" s="113"/>
      <c r="Y42" s="113"/>
      <c r="Z42" s="113"/>
      <c r="AA42" s="113"/>
      <c r="AB42" s="117">
        <f t="shared" si="2"/>
        <v>0</v>
      </c>
      <c r="AC42" s="112"/>
      <c r="AD42" s="114"/>
      <c r="AE42" s="113"/>
      <c r="AF42" s="113"/>
      <c r="AG42" s="113"/>
      <c r="AH42" s="113"/>
      <c r="AI42" s="117">
        <f t="shared" si="3"/>
        <v>0</v>
      </c>
      <c r="AJ42" s="119">
        <f t="shared" si="4"/>
        <v>0</v>
      </c>
      <c r="AK42" s="65"/>
      <c r="AL42" s="120"/>
      <c r="AM42" s="120"/>
      <c r="AN42" s="120"/>
      <c r="AO42" s="120"/>
      <c r="AP42" s="120"/>
      <c r="AQ42" s="120"/>
      <c r="AR42" s="120"/>
      <c r="AS42" s="120"/>
      <c r="AT42" s="65"/>
      <c r="AU42" s="65"/>
      <c r="AV42" s="65"/>
      <c r="AW42" s="65"/>
      <c r="AX42" s="65"/>
      <c r="AY42" s="65"/>
      <c r="AZ42" s="65"/>
      <c r="BA42" s="65"/>
      <c r="BB42" s="65"/>
      <c r="BC42" s="65"/>
      <c r="BD42" s="65"/>
      <c r="BE42" s="65"/>
      <c r="BF42" s="65"/>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row>
    <row r="43" spans="1:141" s="68" customFormat="1" ht="17.25" x14ac:dyDescent="0.35">
      <c r="A43" s="114"/>
      <c r="B43" s="114"/>
      <c r="C43" s="114"/>
      <c r="D43" s="114"/>
      <c r="E43" s="114"/>
      <c r="F43" s="114"/>
      <c r="G43" s="114"/>
      <c r="H43" s="112"/>
      <c r="I43" s="114"/>
      <c r="J43" s="113"/>
      <c r="K43" s="113"/>
      <c r="L43" s="113"/>
      <c r="M43" s="113"/>
      <c r="N43" s="117">
        <f t="shared" si="0"/>
        <v>0</v>
      </c>
      <c r="O43" s="112"/>
      <c r="P43" s="114"/>
      <c r="Q43" s="113"/>
      <c r="R43" s="113"/>
      <c r="S43" s="113"/>
      <c r="T43" s="113"/>
      <c r="U43" s="117">
        <f t="shared" si="1"/>
        <v>0</v>
      </c>
      <c r="V43" s="112"/>
      <c r="W43" s="114"/>
      <c r="X43" s="113"/>
      <c r="Y43" s="113"/>
      <c r="Z43" s="113"/>
      <c r="AA43" s="113"/>
      <c r="AB43" s="117">
        <f t="shared" si="2"/>
        <v>0</v>
      </c>
      <c r="AC43" s="112"/>
      <c r="AD43" s="114"/>
      <c r="AE43" s="113"/>
      <c r="AF43" s="113"/>
      <c r="AG43" s="113"/>
      <c r="AH43" s="113"/>
      <c r="AI43" s="117">
        <f t="shared" si="3"/>
        <v>0</v>
      </c>
      <c r="AJ43" s="119">
        <f t="shared" si="4"/>
        <v>0</v>
      </c>
      <c r="AK43" s="65"/>
      <c r="AL43" s="120"/>
      <c r="AM43" s="120"/>
      <c r="AN43" s="120"/>
      <c r="AO43" s="120"/>
      <c r="AP43" s="120"/>
      <c r="AQ43" s="120"/>
      <c r="AR43" s="120"/>
      <c r="AS43" s="120"/>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5"/>
      <c r="BR43" s="65"/>
      <c r="BS43" s="65"/>
      <c r="BT43" s="65"/>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row>
    <row r="44" spans="1:141" s="68" customFormat="1" ht="17.25" x14ac:dyDescent="0.35">
      <c r="A44" s="114"/>
      <c r="B44" s="114"/>
      <c r="C44" s="114"/>
      <c r="D44" s="114"/>
      <c r="E44" s="114"/>
      <c r="F44" s="114"/>
      <c r="G44" s="114"/>
      <c r="H44" s="112"/>
      <c r="I44" s="114"/>
      <c r="J44" s="113"/>
      <c r="K44" s="113"/>
      <c r="L44" s="113"/>
      <c r="M44" s="113"/>
      <c r="N44" s="117">
        <f t="shared" si="0"/>
        <v>0</v>
      </c>
      <c r="O44" s="112"/>
      <c r="P44" s="114"/>
      <c r="Q44" s="113"/>
      <c r="R44" s="113"/>
      <c r="S44" s="113"/>
      <c r="T44" s="113"/>
      <c r="U44" s="117">
        <f t="shared" si="1"/>
        <v>0</v>
      </c>
      <c r="V44" s="112"/>
      <c r="W44" s="114"/>
      <c r="X44" s="113"/>
      <c r="Y44" s="113"/>
      <c r="Z44" s="113"/>
      <c r="AA44" s="113"/>
      <c r="AB44" s="117">
        <f t="shared" si="2"/>
        <v>0</v>
      </c>
      <c r="AC44" s="112"/>
      <c r="AD44" s="114"/>
      <c r="AE44" s="113"/>
      <c r="AF44" s="113"/>
      <c r="AG44" s="113"/>
      <c r="AH44" s="113"/>
      <c r="AI44" s="117">
        <f t="shared" si="3"/>
        <v>0</v>
      </c>
      <c r="AJ44" s="119">
        <f t="shared" si="4"/>
        <v>0</v>
      </c>
      <c r="AK44" s="65"/>
      <c r="AL44" s="120"/>
      <c r="AM44" s="120"/>
      <c r="AN44" s="120"/>
      <c r="AO44" s="120"/>
      <c r="AP44" s="120"/>
      <c r="AQ44" s="120"/>
      <c r="AR44" s="120"/>
      <c r="AS44" s="120"/>
      <c r="AT44" s="65"/>
      <c r="AU44" s="65"/>
      <c r="AV44" s="65"/>
      <c r="AW44" s="65"/>
      <c r="AX44" s="65"/>
      <c r="AY44" s="65"/>
      <c r="AZ44" s="65"/>
      <c r="BA44" s="65"/>
      <c r="BB44" s="65"/>
      <c r="BC44" s="65"/>
      <c r="BD44" s="65"/>
      <c r="BE44" s="65"/>
      <c r="BF44" s="65"/>
      <c r="BG44" s="65"/>
      <c r="BH44" s="65"/>
      <c r="BI44" s="65"/>
      <c r="BJ44" s="65"/>
      <c r="BK44" s="65"/>
      <c r="BL44" s="65"/>
      <c r="BM44" s="65"/>
      <c r="BN44" s="6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row>
    <row r="45" spans="1:141" s="68" customFormat="1" ht="17.25" x14ac:dyDescent="0.35">
      <c r="A45" s="114"/>
      <c r="B45" s="114"/>
      <c r="C45" s="114"/>
      <c r="D45" s="114"/>
      <c r="E45" s="114"/>
      <c r="F45" s="114"/>
      <c r="G45" s="114"/>
      <c r="H45" s="112"/>
      <c r="I45" s="114"/>
      <c r="J45" s="113"/>
      <c r="K45" s="113"/>
      <c r="L45" s="113"/>
      <c r="M45" s="113"/>
      <c r="N45" s="117">
        <f t="shared" si="0"/>
        <v>0</v>
      </c>
      <c r="O45" s="112"/>
      <c r="P45" s="114"/>
      <c r="Q45" s="113"/>
      <c r="R45" s="113"/>
      <c r="S45" s="113"/>
      <c r="T45" s="113"/>
      <c r="U45" s="117">
        <f t="shared" si="1"/>
        <v>0</v>
      </c>
      <c r="V45" s="112"/>
      <c r="W45" s="114"/>
      <c r="X45" s="113"/>
      <c r="Y45" s="113"/>
      <c r="Z45" s="113"/>
      <c r="AA45" s="113"/>
      <c r="AB45" s="117">
        <f t="shared" si="2"/>
        <v>0</v>
      </c>
      <c r="AC45" s="112"/>
      <c r="AD45" s="114"/>
      <c r="AE45" s="113"/>
      <c r="AF45" s="113"/>
      <c r="AG45" s="113"/>
      <c r="AH45" s="113"/>
      <c r="AI45" s="117">
        <f t="shared" si="3"/>
        <v>0</v>
      </c>
      <c r="AJ45" s="119">
        <f t="shared" si="4"/>
        <v>0</v>
      </c>
      <c r="AK45" s="65"/>
      <c r="AL45" s="120"/>
      <c r="AM45" s="120"/>
      <c r="AN45" s="120"/>
      <c r="AO45" s="120"/>
      <c r="AP45" s="120"/>
      <c r="AQ45" s="120"/>
      <c r="AR45" s="120"/>
      <c r="AS45" s="120"/>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row>
    <row r="46" spans="1:141" s="68" customFormat="1" ht="17.25" x14ac:dyDescent="0.35">
      <c r="A46" s="114"/>
      <c r="B46" s="114"/>
      <c r="C46" s="114"/>
      <c r="D46" s="114"/>
      <c r="E46" s="114"/>
      <c r="F46" s="114"/>
      <c r="G46" s="114"/>
      <c r="H46" s="112"/>
      <c r="I46" s="114"/>
      <c r="J46" s="113"/>
      <c r="K46" s="113"/>
      <c r="L46" s="113"/>
      <c r="M46" s="113"/>
      <c r="N46" s="117">
        <f t="shared" si="0"/>
        <v>0</v>
      </c>
      <c r="O46" s="112"/>
      <c r="P46" s="114"/>
      <c r="Q46" s="113"/>
      <c r="R46" s="113"/>
      <c r="S46" s="113"/>
      <c r="T46" s="113"/>
      <c r="U46" s="117">
        <f t="shared" si="1"/>
        <v>0</v>
      </c>
      <c r="V46" s="112"/>
      <c r="W46" s="114"/>
      <c r="X46" s="113"/>
      <c r="Y46" s="113"/>
      <c r="Z46" s="113"/>
      <c r="AA46" s="113"/>
      <c r="AB46" s="117">
        <f t="shared" si="2"/>
        <v>0</v>
      </c>
      <c r="AC46" s="112"/>
      <c r="AD46" s="114"/>
      <c r="AE46" s="113"/>
      <c r="AF46" s="113"/>
      <c r="AG46" s="113"/>
      <c r="AH46" s="113"/>
      <c r="AI46" s="117">
        <f t="shared" si="3"/>
        <v>0</v>
      </c>
      <c r="AJ46" s="119">
        <f t="shared" si="4"/>
        <v>0</v>
      </c>
      <c r="AK46" s="65"/>
      <c r="AL46" s="120"/>
      <c r="AM46" s="120"/>
      <c r="AN46" s="120"/>
      <c r="AO46" s="120"/>
      <c r="AP46" s="120"/>
      <c r="AQ46" s="120"/>
      <c r="AR46" s="120"/>
      <c r="AS46" s="120"/>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row>
    <row r="47" spans="1:141" s="68" customFormat="1" ht="17.25" x14ac:dyDescent="0.35">
      <c r="A47" s="114"/>
      <c r="B47" s="114"/>
      <c r="C47" s="114"/>
      <c r="D47" s="114"/>
      <c r="E47" s="114"/>
      <c r="F47" s="114"/>
      <c r="G47" s="114"/>
      <c r="H47" s="112"/>
      <c r="I47" s="114"/>
      <c r="J47" s="113"/>
      <c r="K47" s="113"/>
      <c r="L47" s="113"/>
      <c r="M47" s="113"/>
      <c r="N47" s="117">
        <f t="shared" si="0"/>
        <v>0</v>
      </c>
      <c r="O47" s="112"/>
      <c r="P47" s="114"/>
      <c r="Q47" s="113"/>
      <c r="R47" s="113"/>
      <c r="S47" s="113"/>
      <c r="T47" s="113"/>
      <c r="U47" s="117">
        <f t="shared" si="1"/>
        <v>0</v>
      </c>
      <c r="V47" s="112"/>
      <c r="W47" s="114"/>
      <c r="X47" s="113"/>
      <c r="Y47" s="113"/>
      <c r="Z47" s="113"/>
      <c r="AA47" s="113"/>
      <c r="AB47" s="117">
        <f t="shared" si="2"/>
        <v>0</v>
      </c>
      <c r="AC47" s="112"/>
      <c r="AD47" s="114"/>
      <c r="AE47" s="113"/>
      <c r="AF47" s="113"/>
      <c r="AG47" s="113"/>
      <c r="AH47" s="113"/>
      <c r="AI47" s="117">
        <f t="shared" si="3"/>
        <v>0</v>
      </c>
      <c r="AJ47" s="119">
        <f t="shared" si="4"/>
        <v>0</v>
      </c>
      <c r="AK47" s="65"/>
      <c r="AL47" s="120"/>
      <c r="AM47" s="120"/>
      <c r="AN47" s="120"/>
      <c r="AO47" s="120"/>
      <c r="AP47" s="120"/>
      <c r="AQ47" s="120"/>
      <c r="AR47" s="120"/>
      <c r="AS47" s="120"/>
      <c r="AT47" s="65"/>
      <c r="AU47" s="65"/>
      <c r="AV47" s="65"/>
      <c r="AW47" s="65"/>
      <c r="AX47" s="65"/>
      <c r="AY47" s="65"/>
      <c r="AZ47" s="65"/>
      <c r="BA47" s="65"/>
      <c r="BB47" s="65"/>
      <c r="BC47" s="65"/>
      <c r="BD47" s="65"/>
      <c r="BE47" s="65"/>
      <c r="BF47" s="65"/>
      <c r="BG47" s="65"/>
      <c r="BH47" s="65"/>
      <c r="BI47" s="65"/>
      <c r="BJ47" s="65"/>
      <c r="BK47" s="65"/>
      <c r="BL47" s="65"/>
      <c r="BM47" s="65"/>
      <c r="BN47" s="6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row>
    <row r="48" spans="1:141" s="68" customFormat="1" ht="17.25" x14ac:dyDescent="0.35">
      <c r="A48" s="114"/>
      <c r="B48" s="114"/>
      <c r="C48" s="114"/>
      <c r="D48" s="114"/>
      <c r="E48" s="114"/>
      <c r="F48" s="114"/>
      <c r="G48" s="114"/>
      <c r="H48" s="112"/>
      <c r="I48" s="114"/>
      <c r="J48" s="113"/>
      <c r="K48" s="113"/>
      <c r="L48" s="113"/>
      <c r="M48" s="113"/>
      <c r="N48" s="117">
        <f t="shared" si="0"/>
        <v>0</v>
      </c>
      <c r="O48" s="112"/>
      <c r="P48" s="114"/>
      <c r="Q48" s="113"/>
      <c r="R48" s="113"/>
      <c r="S48" s="113"/>
      <c r="T48" s="113"/>
      <c r="U48" s="117">
        <f t="shared" si="1"/>
        <v>0</v>
      </c>
      <c r="V48" s="112"/>
      <c r="W48" s="114"/>
      <c r="X48" s="113"/>
      <c r="Y48" s="113"/>
      <c r="Z48" s="113"/>
      <c r="AA48" s="113"/>
      <c r="AB48" s="117">
        <f t="shared" si="2"/>
        <v>0</v>
      </c>
      <c r="AC48" s="112"/>
      <c r="AD48" s="114"/>
      <c r="AE48" s="113"/>
      <c r="AF48" s="113"/>
      <c r="AG48" s="113"/>
      <c r="AH48" s="113"/>
      <c r="AI48" s="117">
        <f t="shared" si="3"/>
        <v>0</v>
      </c>
      <c r="AJ48" s="119">
        <f t="shared" si="4"/>
        <v>0</v>
      </c>
      <c r="AK48" s="65"/>
      <c r="AL48" s="120"/>
      <c r="AM48" s="120"/>
      <c r="AN48" s="120"/>
      <c r="AO48" s="120"/>
      <c r="AP48" s="120"/>
      <c r="AQ48" s="120"/>
      <c r="AR48" s="120"/>
      <c r="AS48" s="120"/>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row>
    <row r="49" spans="1:141" s="68" customFormat="1" ht="17.25" x14ac:dyDescent="0.35">
      <c r="A49" s="114"/>
      <c r="B49" s="114"/>
      <c r="C49" s="114"/>
      <c r="D49" s="114"/>
      <c r="E49" s="114"/>
      <c r="F49" s="114"/>
      <c r="G49" s="114"/>
      <c r="H49" s="112"/>
      <c r="I49" s="114"/>
      <c r="J49" s="113"/>
      <c r="K49" s="113"/>
      <c r="L49" s="113"/>
      <c r="M49" s="113"/>
      <c r="N49" s="117">
        <f t="shared" si="0"/>
        <v>0</v>
      </c>
      <c r="O49" s="112"/>
      <c r="P49" s="114"/>
      <c r="Q49" s="113"/>
      <c r="R49" s="113"/>
      <c r="S49" s="113"/>
      <c r="T49" s="113"/>
      <c r="U49" s="117">
        <f t="shared" si="1"/>
        <v>0</v>
      </c>
      <c r="V49" s="112"/>
      <c r="W49" s="114"/>
      <c r="X49" s="113"/>
      <c r="Y49" s="113"/>
      <c r="Z49" s="113"/>
      <c r="AA49" s="113"/>
      <c r="AB49" s="117">
        <f t="shared" si="2"/>
        <v>0</v>
      </c>
      <c r="AC49" s="112"/>
      <c r="AD49" s="114"/>
      <c r="AE49" s="113"/>
      <c r="AF49" s="113"/>
      <c r="AG49" s="113"/>
      <c r="AH49" s="113"/>
      <c r="AI49" s="117">
        <f t="shared" si="3"/>
        <v>0</v>
      </c>
      <c r="AJ49" s="119">
        <f t="shared" si="4"/>
        <v>0</v>
      </c>
      <c r="AK49" s="65"/>
      <c r="AL49" s="120"/>
      <c r="AM49" s="120"/>
      <c r="AN49" s="120"/>
      <c r="AO49" s="120"/>
      <c r="AP49" s="120"/>
      <c r="AQ49" s="120"/>
      <c r="AR49" s="120"/>
      <c r="AS49" s="120"/>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row>
    <row r="50" spans="1:141" s="68" customFormat="1" ht="17.25" x14ac:dyDescent="0.35">
      <c r="A50" s="114"/>
      <c r="B50" s="114"/>
      <c r="C50" s="114"/>
      <c r="D50" s="114"/>
      <c r="E50" s="114"/>
      <c r="F50" s="114"/>
      <c r="G50" s="114"/>
      <c r="H50" s="112"/>
      <c r="I50" s="114"/>
      <c r="J50" s="113"/>
      <c r="K50" s="113"/>
      <c r="L50" s="113"/>
      <c r="M50" s="113"/>
      <c r="N50" s="117">
        <f t="shared" si="0"/>
        <v>0</v>
      </c>
      <c r="O50" s="112"/>
      <c r="P50" s="114"/>
      <c r="Q50" s="113"/>
      <c r="R50" s="113"/>
      <c r="S50" s="113"/>
      <c r="T50" s="113"/>
      <c r="U50" s="117">
        <f t="shared" si="1"/>
        <v>0</v>
      </c>
      <c r="V50" s="112"/>
      <c r="W50" s="114"/>
      <c r="X50" s="113"/>
      <c r="Y50" s="113"/>
      <c r="Z50" s="113"/>
      <c r="AA50" s="113"/>
      <c r="AB50" s="117">
        <f t="shared" si="2"/>
        <v>0</v>
      </c>
      <c r="AC50" s="112"/>
      <c r="AD50" s="114"/>
      <c r="AE50" s="113"/>
      <c r="AF50" s="113"/>
      <c r="AG50" s="113"/>
      <c r="AH50" s="113"/>
      <c r="AI50" s="117">
        <f t="shared" si="3"/>
        <v>0</v>
      </c>
      <c r="AJ50" s="119">
        <f t="shared" si="4"/>
        <v>0</v>
      </c>
      <c r="AK50" s="65"/>
      <c r="AL50" s="120"/>
      <c r="AM50" s="120"/>
      <c r="AN50" s="120"/>
      <c r="AO50" s="120"/>
      <c r="AP50" s="120"/>
      <c r="AQ50" s="120"/>
      <c r="AR50" s="120"/>
      <c r="AS50" s="120"/>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row>
    <row r="51" spans="1:141" s="65" customFormat="1" ht="17.25" customHeight="1" x14ac:dyDescent="0.35">
      <c r="A51" s="114"/>
      <c r="B51" s="114"/>
      <c r="C51" s="114"/>
      <c r="D51" s="114"/>
      <c r="E51" s="114"/>
      <c r="F51" s="114"/>
      <c r="G51" s="114"/>
      <c r="H51" s="112"/>
      <c r="I51" s="114"/>
      <c r="J51" s="113"/>
      <c r="K51" s="113"/>
      <c r="L51" s="113"/>
      <c r="M51" s="113"/>
      <c r="N51" s="117">
        <f t="shared" si="0"/>
        <v>0</v>
      </c>
      <c r="O51" s="112"/>
      <c r="P51" s="114"/>
      <c r="Q51" s="113"/>
      <c r="R51" s="113"/>
      <c r="S51" s="113"/>
      <c r="T51" s="113"/>
      <c r="U51" s="117">
        <f t="shared" si="1"/>
        <v>0</v>
      </c>
      <c r="V51" s="112"/>
      <c r="W51" s="114"/>
      <c r="X51" s="113"/>
      <c r="Y51" s="113"/>
      <c r="Z51" s="113"/>
      <c r="AA51" s="113"/>
      <c r="AB51" s="117">
        <f t="shared" si="2"/>
        <v>0</v>
      </c>
      <c r="AC51" s="112"/>
      <c r="AD51" s="114"/>
      <c r="AE51" s="113"/>
      <c r="AF51" s="113"/>
      <c r="AG51" s="113"/>
      <c r="AH51" s="113"/>
      <c r="AI51" s="117">
        <f t="shared" si="3"/>
        <v>0</v>
      </c>
      <c r="AJ51" s="119">
        <f t="shared" si="4"/>
        <v>0</v>
      </c>
      <c r="AL51" s="120"/>
      <c r="AM51" s="120"/>
      <c r="AN51" s="120"/>
      <c r="AO51" s="120"/>
      <c r="AP51" s="120"/>
      <c r="AQ51" s="120"/>
      <c r="AR51" s="120"/>
      <c r="AS51" s="120"/>
    </row>
    <row r="52" spans="1:141" s="65" customFormat="1" ht="17.25" x14ac:dyDescent="0.35">
      <c r="A52" s="114"/>
      <c r="B52" s="114"/>
      <c r="C52" s="114"/>
      <c r="D52" s="114"/>
      <c r="E52" s="114"/>
      <c r="F52" s="114"/>
      <c r="G52" s="114"/>
      <c r="H52" s="112"/>
      <c r="I52" s="114"/>
      <c r="J52" s="113"/>
      <c r="K52" s="113"/>
      <c r="L52" s="113"/>
      <c r="M52" s="113"/>
      <c r="N52" s="117">
        <f t="shared" si="0"/>
        <v>0</v>
      </c>
      <c r="O52" s="112"/>
      <c r="P52" s="114"/>
      <c r="Q52" s="113"/>
      <c r="R52" s="113"/>
      <c r="S52" s="113"/>
      <c r="T52" s="113"/>
      <c r="U52" s="117">
        <f t="shared" si="1"/>
        <v>0</v>
      </c>
      <c r="V52" s="112"/>
      <c r="W52" s="114"/>
      <c r="X52" s="113"/>
      <c r="Y52" s="113"/>
      <c r="Z52" s="113"/>
      <c r="AA52" s="113"/>
      <c r="AB52" s="117">
        <f t="shared" si="2"/>
        <v>0</v>
      </c>
      <c r="AC52" s="112"/>
      <c r="AD52" s="114"/>
      <c r="AE52" s="113"/>
      <c r="AF52" s="113"/>
      <c r="AG52" s="113"/>
      <c r="AH52" s="113"/>
      <c r="AI52" s="117">
        <f t="shared" si="3"/>
        <v>0</v>
      </c>
      <c r="AJ52" s="119">
        <f t="shared" si="4"/>
        <v>0</v>
      </c>
      <c r="AL52" s="120"/>
      <c r="AM52" s="120"/>
      <c r="AN52" s="120"/>
      <c r="AO52" s="120"/>
      <c r="AP52" s="120"/>
      <c r="AQ52" s="120"/>
      <c r="AR52" s="120"/>
      <c r="AS52" s="120"/>
    </row>
    <row r="53" spans="1:141" s="65" customFormat="1" ht="17.25" x14ac:dyDescent="0.35">
      <c r="A53" s="114"/>
      <c r="B53" s="114"/>
      <c r="C53" s="114"/>
      <c r="D53" s="114"/>
      <c r="E53" s="114"/>
      <c r="F53" s="114"/>
      <c r="G53" s="114"/>
      <c r="H53" s="112"/>
      <c r="I53" s="114"/>
      <c r="J53" s="113"/>
      <c r="K53" s="113"/>
      <c r="L53" s="113"/>
      <c r="M53" s="113"/>
      <c r="N53" s="117">
        <f t="shared" si="0"/>
        <v>0</v>
      </c>
      <c r="O53" s="112"/>
      <c r="P53" s="114"/>
      <c r="Q53" s="113"/>
      <c r="R53" s="113"/>
      <c r="S53" s="113"/>
      <c r="T53" s="113"/>
      <c r="U53" s="117">
        <f t="shared" si="1"/>
        <v>0</v>
      </c>
      <c r="V53" s="112"/>
      <c r="W53" s="114"/>
      <c r="X53" s="113"/>
      <c r="Y53" s="113"/>
      <c r="Z53" s="113"/>
      <c r="AA53" s="113"/>
      <c r="AB53" s="117">
        <f t="shared" si="2"/>
        <v>0</v>
      </c>
      <c r="AC53" s="112"/>
      <c r="AD53" s="114"/>
      <c r="AE53" s="113"/>
      <c r="AF53" s="113"/>
      <c r="AG53" s="113"/>
      <c r="AH53" s="113"/>
      <c r="AI53" s="117">
        <f t="shared" si="3"/>
        <v>0</v>
      </c>
      <c r="AJ53" s="119">
        <f t="shared" si="4"/>
        <v>0</v>
      </c>
      <c r="AL53" s="120"/>
      <c r="AM53" s="120"/>
      <c r="AN53" s="120"/>
      <c r="AO53" s="120"/>
      <c r="AP53" s="120"/>
      <c r="AQ53" s="120"/>
      <c r="AR53" s="120"/>
      <c r="AS53" s="120"/>
    </row>
    <row r="54" spans="1:141" s="65" customFormat="1" ht="17.25" x14ac:dyDescent="0.35">
      <c r="A54" s="114"/>
      <c r="B54" s="114"/>
      <c r="C54" s="114"/>
      <c r="D54" s="114"/>
      <c r="E54" s="114"/>
      <c r="F54" s="114"/>
      <c r="G54" s="114"/>
      <c r="H54" s="112"/>
      <c r="I54" s="114"/>
      <c r="J54" s="113"/>
      <c r="K54" s="113"/>
      <c r="L54" s="113"/>
      <c r="M54" s="113"/>
      <c r="N54" s="117">
        <f t="shared" si="0"/>
        <v>0</v>
      </c>
      <c r="O54" s="112"/>
      <c r="P54" s="114"/>
      <c r="Q54" s="113"/>
      <c r="R54" s="113"/>
      <c r="S54" s="113"/>
      <c r="T54" s="113"/>
      <c r="U54" s="117">
        <f t="shared" si="1"/>
        <v>0</v>
      </c>
      <c r="V54" s="112"/>
      <c r="W54" s="114"/>
      <c r="X54" s="113"/>
      <c r="Y54" s="113"/>
      <c r="Z54" s="113"/>
      <c r="AA54" s="113"/>
      <c r="AB54" s="117">
        <f t="shared" si="2"/>
        <v>0</v>
      </c>
      <c r="AC54" s="112"/>
      <c r="AD54" s="114"/>
      <c r="AE54" s="113"/>
      <c r="AF54" s="113"/>
      <c r="AG54" s="113"/>
      <c r="AH54" s="113"/>
      <c r="AI54" s="117">
        <f t="shared" si="3"/>
        <v>0</v>
      </c>
      <c r="AJ54" s="119">
        <f t="shared" si="4"/>
        <v>0</v>
      </c>
      <c r="AL54" s="120"/>
      <c r="AM54" s="120"/>
      <c r="AN54" s="120"/>
      <c r="AO54" s="120"/>
      <c r="AP54" s="120"/>
      <c r="AQ54" s="120"/>
      <c r="AR54" s="120"/>
      <c r="AS54" s="120"/>
    </row>
    <row r="55" spans="1:141" s="65" customFormat="1" ht="17.25" x14ac:dyDescent="0.35">
      <c r="A55" s="114"/>
      <c r="B55" s="114"/>
      <c r="C55" s="114"/>
      <c r="D55" s="114"/>
      <c r="E55" s="114"/>
      <c r="F55" s="114"/>
      <c r="G55" s="114"/>
      <c r="H55" s="112"/>
      <c r="I55" s="114"/>
      <c r="J55" s="113"/>
      <c r="K55" s="113"/>
      <c r="L55" s="113"/>
      <c r="M55" s="113"/>
      <c r="N55" s="117">
        <f t="shared" si="0"/>
        <v>0</v>
      </c>
      <c r="O55" s="112"/>
      <c r="P55" s="114"/>
      <c r="Q55" s="113"/>
      <c r="R55" s="113"/>
      <c r="S55" s="113"/>
      <c r="T55" s="113"/>
      <c r="U55" s="117">
        <f t="shared" si="1"/>
        <v>0</v>
      </c>
      <c r="V55" s="112"/>
      <c r="W55" s="114"/>
      <c r="X55" s="113"/>
      <c r="Y55" s="113"/>
      <c r="Z55" s="113"/>
      <c r="AA55" s="113"/>
      <c r="AB55" s="117">
        <f t="shared" si="2"/>
        <v>0</v>
      </c>
      <c r="AC55" s="112"/>
      <c r="AD55" s="114"/>
      <c r="AE55" s="113"/>
      <c r="AF55" s="113"/>
      <c r="AG55" s="113"/>
      <c r="AH55" s="113"/>
      <c r="AI55" s="117">
        <f t="shared" si="3"/>
        <v>0</v>
      </c>
      <c r="AJ55" s="119">
        <f t="shared" si="4"/>
        <v>0</v>
      </c>
      <c r="AL55" s="120"/>
      <c r="AM55" s="120"/>
      <c r="AN55" s="120"/>
      <c r="AO55" s="120"/>
      <c r="AP55" s="120"/>
      <c r="AQ55" s="120"/>
      <c r="AR55" s="120"/>
      <c r="AS55" s="120"/>
    </row>
    <row r="56" spans="1:141" s="65" customFormat="1" ht="17.25" x14ac:dyDescent="0.35">
      <c r="A56" s="114"/>
      <c r="B56" s="114"/>
      <c r="C56" s="114"/>
      <c r="D56" s="114"/>
      <c r="E56" s="114"/>
      <c r="F56" s="114"/>
      <c r="G56" s="114"/>
      <c r="H56" s="112"/>
      <c r="I56" s="114"/>
      <c r="J56" s="113"/>
      <c r="K56" s="113"/>
      <c r="L56" s="113"/>
      <c r="M56" s="113"/>
      <c r="N56" s="117">
        <f t="shared" si="0"/>
        <v>0</v>
      </c>
      <c r="O56" s="112"/>
      <c r="P56" s="114"/>
      <c r="Q56" s="113"/>
      <c r="R56" s="113"/>
      <c r="S56" s="113"/>
      <c r="T56" s="113"/>
      <c r="U56" s="117">
        <f t="shared" si="1"/>
        <v>0</v>
      </c>
      <c r="V56" s="112"/>
      <c r="W56" s="114"/>
      <c r="X56" s="113"/>
      <c r="Y56" s="113"/>
      <c r="Z56" s="113"/>
      <c r="AA56" s="113"/>
      <c r="AB56" s="117">
        <f t="shared" si="2"/>
        <v>0</v>
      </c>
      <c r="AC56" s="112"/>
      <c r="AD56" s="114"/>
      <c r="AE56" s="113"/>
      <c r="AF56" s="113"/>
      <c r="AG56" s="113"/>
      <c r="AH56" s="113"/>
      <c r="AI56" s="117">
        <f t="shared" si="3"/>
        <v>0</v>
      </c>
      <c r="AJ56" s="119">
        <f t="shared" si="4"/>
        <v>0</v>
      </c>
      <c r="AL56" s="120"/>
      <c r="AM56" s="120"/>
      <c r="AN56" s="120"/>
      <c r="AO56" s="120"/>
      <c r="AP56" s="120"/>
      <c r="AQ56" s="120"/>
      <c r="AR56" s="120"/>
      <c r="AS56" s="120"/>
    </row>
    <row r="57" spans="1:141" s="65" customFormat="1" ht="17.25" x14ac:dyDescent="0.35">
      <c r="A57" s="114"/>
      <c r="B57" s="114"/>
      <c r="C57" s="114"/>
      <c r="D57" s="114"/>
      <c r="E57" s="114"/>
      <c r="F57" s="114"/>
      <c r="G57" s="114"/>
      <c r="H57" s="112"/>
      <c r="I57" s="114"/>
      <c r="J57" s="113"/>
      <c r="K57" s="113"/>
      <c r="L57" s="113"/>
      <c r="M57" s="113"/>
      <c r="N57" s="117">
        <f t="shared" si="0"/>
        <v>0</v>
      </c>
      <c r="O57" s="112"/>
      <c r="P57" s="114"/>
      <c r="Q57" s="113"/>
      <c r="R57" s="113"/>
      <c r="S57" s="113"/>
      <c r="T57" s="113"/>
      <c r="U57" s="117">
        <f t="shared" si="1"/>
        <v>0</v>
      </c>
      <c r="V57" s="112"/>
      <c r="W57" s="114"/>
      <c r="X57" s="113"/>
      <c r="Y57" s="113"/>
      <c r="Z57" s="113"/>
      <c r="AA57" s="113"/>
      <c r="AB57" s="117">
        <f t="shared" si="2"/>
        <v>0</v>
      </c>
      <c r="AC57" s="112"/>
      <c r="AD57" s="114"/>
      <c r="AE57" s="113"/>
      <c r="AF57" s="113"/>
      <c r="AG57" s="113"/>
      <c r="AH57" s="113"/>
      <c r="AI57" s="117">
        <f t="shared" si="3"/>
        <v>0</v>
      </c>
      <c r="AJ57" s="119">
        <f t="shared" si="4"/>
        <v>0</v>
      </c>
      <c r="AL57" s="120"/>
      <c r="AM57" s="120"/>
      <c r="AN57" s="120"/>
      <c r="AO57" s="120"/>
      <c r="AP57" s="120"/>
      <c r="AQ57" s="120"/>
      <c r="AR57" s="120"/>
      <c r="AS57" s="120"/>
    </row>
    <row r="58" spans="1:141" s="65" customFormat="1" ht="17.25" x14ac:dyDescent="0.35">
      <c r="A58" s="114"/>
      <c r="B58" s="114"/>
      <c r="C58" s="114"/>
      <c r="D58" s="114"/>
      <c r="E58" s="114"/>
      <c r="F58" s="114"/>
      <c r="G58" s="114"/>
      <c r="H58" s="112"/>
      <c r="I58" s="114"/>
      <c r="J58" s="113"/>
      <c r="K58" s="113"/>
      <c r="L58" s="113"/>
      <c r="M58" s="113"/>
      <c r="N58" s="117">
        <f t="shared" si="0"/>
        <v>0</v>
      </c>
      <c r="O58" s="112"/>
      <c r="P58" s="114"/>
      <c r="Q58" s="113"/>
      <c r="R58" s="113"/>
      <c r="S58" s="113"/>
      <c r="T58" s="113"/>
      <c r="U58" s="117">
        <f t="shared" si="1"/>
        <v>0</v>
      </c>
      <c r="V58" s="112"/>
      <c r="W58" s="114"/>
      <c r="X58" s="113"/>
      <c r="Y58" s="113"/>
      <c r="Z58" s="113"/>
      <c r="AA58" s="113"/>
      <c r="AB58" s="117">
        <f t="shared" si="2"/>
        <v>0</v>
      </c>
      <c r="AC58" s="112"/>
      <c r="AD58" s="114"/>
      <c r="AE58" s="113"/>
      <c r="AF58" s="113"/>
      <c r="AG58" s="113"/>
      <c r="AH58" s="113"/>
      <c r="AI58" s="117">
        <f t="shared" si="3"/>
        <v>0</v>
      </c>
      <c r="AJ58" s="119">
        <f t="shared" si="4"/>
        <v>0</v>
      </c>
      <c r="AL58" s="120"/>
      <c r="AM58" s="120"/>
      <c r="AN58" s="120"/>
      <c r="AO58" s="120"/>
      <c r="AP58" s="120"/>
      <c r="AQ58" s="120"/>
      <c r="AR58" s="120"/>
      <c r="AS58" s="120"/>
    </row>
    <row r="59" spans="1:141" s="65" customFormat="1" ht="17.25" customHeight="1" x14ac:dyDescent="0.35">
      <c r="A59" s="114"/>
      <c r="B59" s="114"/>
      <c r="C59" s="114"/>
      <c r="D59" s="114"/>
      <c r="E59" s="114"/>
      <c r="F59" s="114"/>
      <c r="G59" s="114"/>
      <c r="H59" s="112"/>
      <c r="I59" s="114"/>
      <c r="J59" s="113"/>
      <c r="K59" s="113"/>
      <c r="L59" s="113"/>
      <c r="M59" s="113"/>
      <c r="N59" s="117">
        <f t="shared" si="0"/>
        <v>0</v>
      </c>
      <c r="O59" s="112"/>
      <c r="P59" s="114"/>
      <c r="Q59" s="113"/>
      <c r="R59" s="113"/>
      <c r="S59" s="113"/>
      <c r="T59" s="113"/>
      <c r="U59" s="117">
        <f t="shared" si="1"/>
        <v>0</v>
      </c>
      <c r="V59" s="112"/>
      <c r="W59" s="114"/>
      <c r="X59" s="113"/>
      <c r="Y59" s="113"/>
      <c r="Z59" s="113"/>
      <c r="AA59" s="113"/>
      <c r="AB59" s="117">
        <f t="shared" si="2"/>
        <v>0</v>
      </c>
      <c r="AC59" s="112"/>
      <c r="AD59" s="114"/>
      <c r="AE59" s="113"/>
      <c r="AF59" s="113"/>
      <c r="AG59" s="113"/>
      <c r="AH59" s="113"/>
      <c r="AI59" s="117">
        <f t="shared" si="3"/>
        <v>0</v>
      </c>
      <c r="AJ59" s="119">
        <f t="shared" si="4"/>
        <v>0</v>
      </c>
      <c r="AL59" s="120"/>
      <c r="AM59" s="120"/>
      <c r="AN59" s="120"/>
      <c r="AO59" s="120"/>
      <c r="AP59" s="120"/>
      <c r="AQ59" s="120"/>
      <c r="AR59" s="120"/>
      <c r="AS59" s="120"/>
    </row>
    <row r="60" spans="1:141" s="65" customFormat="1" ht="17.25" x14ac:dyDescent="0.35">
      <c r="A60" s="114"/>
      <c r="B60" s="114"/>
      <c r="C60" s="114"/>
      <c r="D60" s="114"/>
      <c r="E60" s="114"/>
      <c r="F60" s="114"/>
      <c r="G60" s="114"/>
      <c r="H60" s="112"/>
      <c r="I60" s="114"/>
      <c r="J60" s="113"/>
      <c r="K60" s="113"/>
      <c r="L60" s="113"/>
      <c r="M60" s="113"/>
      <c r="N60" s="117">
        <f t="shared" si="0"/>
        <v>0</v>
      </c>
      <c r="O60" s="112"/>
      <c r="P60" s="114"/>
      <c r="Q60" s="113"/>
      <c r="R60" s="113"/>
      <c r="S60" s="113"/>
      <c r="T60" s="113"/>
      <c r="U60" s="117">
        <f t="shared" si="1"/>
        <v>0</v>
      </c>
      <c r="V60" s="112"/>
      <c r="W60" s="114"/>
      <c r="X60" s="113"/>
      <c r="Y60" s="113"/>
      <c r="Z60" s="113"/>
      <c r="AA60" s="113"/>
      <c r="AB60" s="117">
        <f t="shared" si="2"/>
        <v>0</v>
      </c>
      <c r="AC60" s="112"/>
      <c r="AD60" s="114"/>
      <c r="AE60" s="113"/>
      <c r="AF60" s="113"/>
      <c r="AG60" s="113"/>
      <c r="AH60" s="113"/>
      <c r="AI60" s="117">
        <f t="shared" si="3"/>
        <v>0</v>
      </c>
      <c r="AJ60" s="119">
        <f t="shared" si="4"/>
        <v>0</v>
      </c>
      <c r="AL60" s="120"/>
      <c r="AM60" s="120"/>
      <c r="AN60" s="120"/>
      <c r="AO60" s="120"/>
      <c r="AP60" s="120"/>
      <c r="AQ60" s="120"/>
      <c r="AR60" s="120"/>
      <c r="AS60" s="120"/>
    </row>
    <row r="61" spans="1:141" s="65" customFormat="1" ht="17.25" x14ac:dyDescent="0.35">
      <c r="A61" s="114"/>
      <c r="B61" s="114"/>
      <c r="C61" s="114"/>
      <c r="D61" s="114"/>
      <c r="E61" s="114"/>
      <c r="F61" s="114"/>
      <c r="G61" s="114"/>
      <c r="H61" s="112"/>
      <c r="I61" s="114"/>
      <c r="J61" s="113"/>
      <c r="K61" s="113"/>
      <c r="L61" s="113"/>
      <c r="M61" s="113"/>
      <c r="N61" s="117">
        <f t="shared" si="0"/>
        <v>0</v>
      </c>
      <c r="O61" s="112"/>
      <c r="P61" s="114"/>
      <c r="Q61" s="113"/>
      <c r="R61" s="113"/>
      <c r="S61" s="113"/>
      <c r="T61" s="113"/>
      <c r="U61" s="117">
        <f t="shared" si="1"/>
        <v>0</v>
      </c>
      <c r="V61" s="112"/>
      <c r="W61" s="114"/>
      <c r="X61" s="113"/>
      <c r="Y61" s="113"/>
      <c r="Z61" s="113"/>
      <c r="AA61" s="113"/>
      <c r="AB61" s="117">
        <f t="shared" si="2"/>
        <v>0</v>
      </c>
      <c r="AC61" s="112"/>
      <c r="AD61" s="114"/>
      <c r="AE61" s="113"/>
      <c r="AF61" s="113"/>
      <c r="AG61" s="113"/>
      <c r="AH61" s="113"/>
      <c r="AI61" s="117">
        <f t="shared" si="3"/>
        <v>0</v>
      </c>
      <c r="AJ61" s="119">
        <f t="shared" si="4"/>
        <v>0</v>
      </c>
      <c r="AL61" s="120"/>
      <c r="AM61" s="120"/>
      <c r="AN61" s="120"/>
      <c r="AO61" s="120"/>
      <c r="AP61" s="120"/>
      <c r="AQ61" s="120"/>
      <c r="AR61" s="120"/>
      <c r="AS61" s="120"/>
    </row>
    <row r="62" spans="1:141" s="65" customFormat="1" ht="17.25" x14ac:dyDescent="0.35">
      <c r="A62" s="114"/>
      <c r="B62" s="114"/>
      <c r="C62" s="114"/>
      <c r="D62" s="114"/>
      <c r="E62" s="114"/>
      <c r="F62" s="114"/>
      <c r="G62" s="114"/>
      <c r="H62" s="112"/>
      <c r="I62" s="114"/>
      <c r="J62" s="113"/>
      <c r="K62" s="113"/>
      <c r="L62" s="113"/>
      <c r="M62" s="113"/>
      <c r="N62" s="117">
        <f t="shared" si="0"/>
        <v>0</v>
      </c>
      <c r="O62" s="112"/>
      <c r="P62" s="114"/>
      <c r="Q62" s="113"/>
      <c r="R62" s="113"/>
      <c r="S62" s="113"/>
      <c r="T62" s="113"/>
      <c r="U62" s="117">
        <f t="shared" si="1"/>
        <v>0</v>
      </c>
      <c r="V62" s="112"/>
      <c r="W62" s="114"/>
      <c r="X62" s="113"/>
      <c r="Y62" s="113"/>
      <c r="Z62" s="113"/>
      <c r="AA62" s="113"/>
      <c r="AB62" s="117">
        <f t="shared" si="2"/>
        <v>0</v>
      </c>
      <c r="AC62" s="112"/>
      <c r="AD62" s="114"/>
      <c r="AE62" s="113"/>
      <c r="AF62" s="113"/>
      <c r="AG62" s="113"/>
      <c r="AH62" s="113"/>
      <c r="AI62" s="117">
        <f t="shared" si="3"/>
        <v>0</v>
      </c>
      <c r="AJ62" s="119">
        <f t="shared" si="4"/>
        <v>0</v>
      </c>
      <c r="AL62" s="120"/>
      <c r="AM62" s="120"/>
      <c r="AN62" s="120"/>
      <c r="AO62" s="120"/>
      <c r="AP62" s="120"/>
      <c r="AQ62" s="120"/>
      <c r="AR62" s="120"/>
      <c r="AS62" s="120"/>
    </row>
    <row r="63" spans="1:141" s="65" customFormat="1" ht="17.25" x14ac:dyDescent="0.35">
      <c r="A63" s="114"/>
      <c r="B63" s="114"/>
      <c r="C63" s="114"/>
      <c r="D63" s="114"/>
      <c r="E63" s="114"/>
      <c r="F63" s="114"/>
      <c r="G63" s="114"/>
      <c r="H63" s="112"/>
      <c r="I63" s="114"/>
      <c r="J63" s="113"/>
      <c r="K63" s="113"/>
      <c r="L63" s="113"/>
      <c r="M63" s="113"/>
      <c r="N63" s="117">
        <f t="shared" si="0"/>
        <v>0</v>
      </c>
      <c r="O63" s="112"/>
      <c r="P63" s="114"/>
      <c r="Q63" s="113"/>
      <c r="R63" s="113"/>
      <c r="S63" s="113"/>
      <c r="T63" s="113"/>
      <c r="U63" s="117">
        <f t="shared" si="1"/>
        <v>0</v>
      </c>
      <c r="V63" s="112"/>
      <c r="W63" s="114"/>
      <c r="X63" s="113"/>
      <c r="Y63" s="113"/>
      <c r="Z63" s="113"/>
      <c r="AA63" s="113"/>
      <c r="AB63" s="117">
        <f t="shared" si="2"/>
        <v>0</v>
      </c>
      <c r="AC63" s="112"/>
      <c r="AD63" s="114"/>
      <c r="AE63" s="113"/>
      <c r="AF63" s="113"/>
      <c r="AG63" s="113"/>
      <c r="AH63" s="113"/>
      <c r="AI63" s="117">
        <f t="shared" si="3"/>
        <v>0</v>
      </c>
      <c r="AJ63" s="119">
        <f t="shared" si="4"/>
        <v>0</v>
      </c>
      <c r="AL63" s="120"/>
      <c r="AM63" s="120"/>
      <c r="AN63" s="120"/>
      <c r="AO63" s="120"/>
      <c r="AP63" s="120"/>
      <c r="AQ63" s="120"/>
      <c r="AR63" s="120"/>
      <c r="AS63" s="120"/>
    </row>
    <row r="64" spans="1:141" s="65" customFormat="1" ht="17.25" x14ac:dyDescent="0.35">
      <c r="A64" s="114"/>
      <c r="B64" s="114"/>
      <c r="C64" s="114"/>
      <c r="D64" s="114"/>
      <c r="E64" s="114"/>
      <c r="F64" s="114"/>
      <c r="G64" s="114"/>
      <c r="H64" s="112"/>
      <c r="I64" s="114"/>
      <c r="J64" s="113"/>
      <c r="K64" s="113"/>
      <c r="L64" s="113"/>
      <c r="M64" s="113"/>
      <c r="N64" s="117">
        <f t="shared" si="0"/>
        <v>0</v>
      </c>
      <c r="O64" s="112"/>
      <c r="P64" s="114"/>
      <c r="Q64" s="113"/>
      <c r="R64" s="113"/>
      <c r="S64" s="113"/>
      <c r="T64" s="113"/>
      <c r="U64" s="117">
        <f t="shared" si="1"/>
        <v>0</v>
      </c>
      <c r="V64" s="112"/>
      <c r="W64" s="114"/>
      <c r="X64" s="113"/>
      <c r="Y64" s="113"/>
      <c r="Z64" s="113"/>
      <c r="AA64" s="113"/>
      <c r="AB64" s="117">
        <f t="shared" si="2"/>
        <v>0</v>
      </c>
      <c r="AC64" s="112"/>
      <c r="AD64" s="114"/>
      <c r="AE64" s="113"/>
      <c r="AF64" s="113"/>
      <c r="AG64" s="113"/>
      <c r="AH64" s="113"/>
      <c r="AI64" s="117">
        <f t="shared" si="3"/>
        <v>0</v>
      </c>
      <c r="AJ64" s="119">
        <f t="shared" si="4"/>
        <v>0</v>
      </c>
      <c r="AL64" s="120"/>
      <c r="AM64" s="120"/>
      <c r="AN64" s="120"/>
      <c r="AO64" s="120"/>
      <c r="AP64" s="120"/>
      <c r="AQ64" s="120"/>
      <c r="AR64" s="120"/>
      <c r="AS64" s="120"/>
    </row>
    <row r="65" spans="1:141" s="65" customFormat="1" ht="17.25" x14ac:dyDescent="0.35">
      <c r="A65" s="114"/>
      <c r="B65" s="114"/>
      <c r="C65" s="114"/>
      <c r="D65" s="114"/>
      <c r="E65" s="114"/>
      <c r="F65" s="114"/>
      <c r="G65" s="114"/>
      <c r="H65" s="112"/>
      <c r="I65" s="114"/>
      <c r="J65" s="113"/>
      <c r="K65" s="113"/>
      <c r="L65" s="113"/>
      <c r="M65" s="113"/>
      <c r="N65" s="117">
        <f t="shared" si="0"/>
        <v>0</v>
      </c>
      <c r="O65" s="112"/>
      <c r="P65" s="114"/>
      <c r="Q65" s="113"/>
      <c r="R65" s="113"/>
      <c r="S65" s="113"/>
      <c r="T65" s="113"/>
      <c r="U65" s="117">
        <f t="shared" si="1"/>
        <v>0</v>
      </c>
      <c r="V65" s="112"/>
      <c r="W65" s="114"/>
      <c r="X65" s="113"/>
      <c r="Y65" s="113"/>
      <c r="Z65" s="113"/>
      <c r="AA65" s="113"/>
      <c r="AB65" s="117">
        <f t="shared" si="2"/>
        <v>0</v>
      </c>
      <c r="AC65" s="112"/>
      <c r="AD65" s="114"/>
      <c r="AE65" s="113"/>
      <c r="AF65" s="113"/>
      <c r="AG65" s="113"/>
      <c r="AH65" s="113"/>
      <c r="AI65" s="117">
        <f t="shared" si="3"/>
        <v>0</v>
      </c>
      <c r="AJ65" s="119">
        <f t="shared" si="4"/>
        <v>0</v>
      </c>
      <c r="AL65" s="120"/>
      <c r="AM65" s="120"/>
      <c r="AN65" s="120"/>
      <c r="AO65" s="120"/>
      <c r="AP65" s="120"/>
      <c r="AQ65" s="120"/>
      <c r="AR65" s="120"/>
      <c r="AS65" s="120"/>
    </row>
    <row r="66" spans="1:141" s="65" customFormat="1" ht="17.25" x14ac:dyDescent="0.35">
      <c r="A66" s="114"/>
      <c r="B66" s="114"/>
      <c r="C66" s="114"/>
      <c r="D66" s="114"/>
      <c r="E66" s="114"/>
      <c r="F66" s="114"/>
      <c r="G66" s="114"/>
      <c r="H66" s="112"/>
      <c r="I66" s="114"/>
      <c r="J66" s="113"/>
      <c r="K66" s="113"/>
      <c r="L66" s="113"/>
      <c r="M66" s="113"/>
      <c r="N66" s="117">
        <f t="shared" si="0"/>
        <v>0</v>
      </c>
      <c r="O66" s="112"/>
      <c r="P66" s="114"/>
      <c r="Q66" s="113"/>
      <c r="R66" s="113"/>
      <c r="S66" s="113"/>
      <c r="T66" s="113"/>
      <c r="U66" s="117">
        <f t="shared" si="1"/>
        <v>0</v>
      </c>
      <c r="V66" s="112"/>
      <c r="W66" s="114"/>
      <c r="X66" s="113"/>
      <c r="Y66" s="113"/>
      <c r="Z66" s="113"/>
      <c r="AA66" s="113"/>
      <c r="AB66" s="117">
        <f t="shared" si="2"/>
        <v>0</v>
      </c>
      <c r="AC66" s="112"/>
      <c r="AD66" s="114"/>
      <c r="AE66" s="113"/>
      <c r="AF66" s="113"/>
      <c r="AG66" s="113"/>
      <c r="AH66" s="113"/>
      <c r="AI66" s="117">
        <f t="shared" si="3"/>
        <v>0</v>
      </c>
      <c r="AJ66" s="119">
        <f t="shared" si="4"/>
        <v>0</v>
      </c>
      <c r="AL66" s="120"/>
      <c r="AM66" s="120"/>
      <c r="AN66" s="120"/>
      <c r="AO66" s="120"/>
      <c r="AP66" s="120"/>
      <c r="AQ66" s="120"/>
      <c r="AR66" s="120"/>
      <c r="AS66" s="120"/>
    </row>
    <row r="67" spans="1:141" s="65" customFormat="1" ht="17.25" customHeight="1" x14ac:dyDescent="0.35">
      <c r="A67" s="114"/>
      <c r="B67" s="114"/>
      <c r="C67" s="114"/>
      <c r="D67" s="114"/>
      <c r="E67" s="114"/>
      <c r="F67" s="114"/>
      <c r="G67" s="114"/>
      <c r="H67" s="112"/>
      <c r="I67" s="114"/>
      <c r="J67" s="113"/>
      <c r="K67" s="113"/>
      <c r="L67" s="113"/>
      <c r="M67" s="113"/>
      <c r="N67" s="117">
        <f t="shared" si="0"/>
        <v>0</v>
      </c>
      <c r="O67" s="112"/>
      <c r="P67" s="114"/>
      <c r="Q67" s="113"/>
      <c r="R67" s="113"/>
      <c r="S67" s="113"/>
      <c r="T67" s="113"/>
      <c r="U67" s="117">
        <f t="shared" si="1"/>
        <v>0</v>
      </c>
      <c r="V67" s="112"/>
      <c r="W67" s="114"/>
      <c r="X67" s="113"/>
      <c r="Y67" s="113"/>
      <c r="Z67" s="113"/>
      <c r="AA67" s="113"/>
      <c r="AB67" s="117">
        <f t="shared" si="2"/>
        <v>0</v>
      </c>
      <c r="AC67" s="112"/>
      <c r="AD67" s="114"/>
      <c r="AE67" s="113"/>
      <c r="AF67" s="113"/>
      <c r="AG67" s="113"/>
      <c r="AH67" s="113"/>
      <c r="AI67" s="117">
        <f t="shared" si="3"/>
        <v>0</v>
      </c>
      <c r="AJ67" s="119">
        <f t="shared" si="4"/>
        <v>0</v>
      </c>
      <c r="AL67" s="120"/>
      <c r="AM67" s="120"/>
      <c r="AN67" s="120"/>
      <c r="AO67" s="120"/>
      <c r="AP67" s="120"/>
      <c r="AQ67" s="120"/>
      <c r="AR67" s="120"/>
      <c r="AS67" s="120"/>
    </row>
    <row r="68" spans="1:141" s="65" customFormat="1" ht="17.25" x14ac:dyDescent="0.35">
      <c r="A68" s="114"/>
      <c r="B68" s="114"/>
      <c r="C68" s="114"/>
      <c r="D68" s="114"/>
      <c r="E68" s="114"/>
      <c r="F68" s="114"/>
      <c r="G68" s="114"/>
      <c r="H68" s="112"/>
      <c r="I68" s="114"/>
      <c r="J68" s="113"/>
      <c r="K68" s="113"/>
      <c r="L68" s="113"/>
      <c r="M68" s="113"/>
      <c r="N68" s="117">
        <f t="shared" si="0"/>
        <v>0</v>
      </c>
      <c r="O68" s="112"/>
      <c r="P68" s="114"/>
      <c r="Q68" s="113"/>
      <c r="R68" s="113"/>
      <c r="S68" s="113"/>
      <c r="T68" s="113"/>
      <c r="U68" s="117">
        <f t="shared" si="1"/>
        <v>0</v>
      </c>
      <c r="V68" s="112"/>
      <c r="W68" s="114"/>
      <c r="X68" s="113"/>
      <c r="Y68" s="113"/>
      <c r="Z68" s="113"/>
      <c r="AA68" s="113"/>
      <c r="AB68" s="117">
        <f t="shared" si="2"/>
        <v>0</v>
      </c>
      <c r="AC68" s="112"/>
      <c r="AD68" s="114"/>
      <c r="AE68" s="113"/>
      <c r="AF68" s="113"/>
      <c r="AG68" s="113"/>
      <c r="AH68" s="113"/>
      <c r="AI68" s="117">
        <f t="shared" si="3"/>
        <v>0</v>
      </c>
      <c r="AJ68" s="119">
        <f t="shared" si="4"/>
        <v>0</v>
      </c>
      <c r="AL68" s="120"/>
      <c r="AM68" s="120"/>
      <c r="AN68" s="120"/>
      <c r="AO68" s="120"/>
      <c r="AP68" s="120"/>
      <c r="AQ68" s="120"/>
      <c r="AR68" s="120"/>
      <c r="AS68" s="120"/>
    </row>
    <row r="69" spans="1:141" s="65" customFormat="1" ht="17.25" x14ac:dyDescent="0.35">
      <c r="A69" s="114"/>
      <c r="B69" s="114"/>
      <c r="C69" s="114"/>
      <c r="D69" s="114"/>
      <c r="E69" s="114"/>
      <c r="F69" s="114"/>
      <c r="G69" s="114"/>
      <c r="H69" s="112"/>
      <c r="I69" s="114"/>
      <c r="J69" s="113"/>
      <c r="K69" s="113"/>
      <c r="L69" s="113"/>
      <c r="M69" s="113"/>
      <c r="N69" s="117">
        <f t="shared" si="0"/>
        <v>0</v>
      </c>
      <c r="O69" s="112"/>
      <c r="P69" s="114"/>
      <c r="Q69" s="113"/>
      <c r="R69" s="113"/>
      <c r="S69" s="113"/>
      <c r="T69" s="113"/>
      <c r="U69" s="117">
        <f t="shared" si="1"/>
        <v>0</v>
      </c>
      <c r="V69" s="112"/>
      <c r="W69" s="114"/>
      <c r="X69" s="113"/>
      <c r="Y69" s="113"/>
      <c r="Z69" s="113"/>
      <c r="AA69" s="113"/>
      <c r="AB69" s="117">
        <f t="shared" si="2"/>
        <v>0</v>
      </c>
      <c r="AC69" s="112"/>
      <c r="AD69" s="114"/>
      <c r="AE69" s="113"/>
      <c r="AF69" s="113"/>
      <c r="AG69" s="113"/>
      <c r="AH69" s="113"/>
      <c r="AI69" s="117">
        <f t="shared" si="3"/>
        <v>0</v>
      </c>
      <c r="AJ69" s="119">
        <f t="shared" si="4"/>
        <v>0</v>
      </c>
      <c r="AL69" s="120"/>
      <c r="AM69" s="120"/>
      <c r="AN69" s="120"/>
      <c r="AO69" s="120"/>
      <c r="AP69" s="120"/>
      <c r="AQ69" s="120"/>
      <c r="AR69" s="120"/>
      <c r="AS69" s="120"/>
    </row>
    <row r="70" spans="1:141" s="65" customFormat="1" ht="17.25" x14ac:dyDescent="0.35">
      <c r="A70" s="114"/>
      <c r="B70" s="114"/>
      <c r="C70" s="114"/>
      <c r="D70" s="114"/>
      <c r="E70" s="114"/>
      <c r="F70" s="114"/>
      <c r="G70" s="114"/>
      <c r="H70" s="112"/>
      <c r="I70" s="114"/>
      <c r="J70" s="113"/>
      <c r="K70" s="113"/>
      <c r="L70" s="113"/>
      <c r="M70" s="113"/>
      <c r="N70" s="117">
        <f t="shared" si="0"/>
        <v>0</v>
      </c>
      <c r="O70" s="112"/>
      <c r="P70" s="114"/>
      <c r="Q70" s="113"/>
      <c r="R70" s="113"/>
      <c r="S70" s="113"/>
      <c r="T70" s="113"/>
      <c r="U70" s="117">
        <f t="shared" si="1"/>
        <v>0</v>
      </c>
      <c r="V70" s="112"/>
      <c r="W70" s="114"/>
      <c r="X70" s="113"/>
      <c r="Y70" s="113"/>
      <c r="Z70" s="113"/>
      <c r="AA70" s="113"/>
      <c r="AB70" s="117">
        <f t="shared" si="2"/>
        <v>0</v>
      </c>
      <c r="AC70" s="112"/>
      <c r="AD70" s="114"/>
      <c r="AE70" s="113"/>
      <c r="AF70" s="113"/>
      <c r="AG70" s="113"/>
      <c r="AH70" s="113"/>
      <c r="AI70" s="117">
        <f t="shared" si="3"/>
        <v>0</v>
      </c>
      <c r="AJ70" s="119">
        <f t="shared" si="4"/>
        <v>0</v>
      </c>
      <c r="AL70" s="120"/>
      <c r="AM70" s="120"/>
      <c r="AN70" s="120"/>
      <c r="AO70" s="120"/>
      <c r="AP70" s="120"/>
      <c r="AQ70" s="120"/>
      <c r="AR70" s="120"/>
      <c r="AS70" s="120"/>
    </row>
    <row r="71" spans="1:141" s="65" customFormat="1" ht="17.25" x14ac:dyDescent="0.35">
      <c r="A71" s="114"/>
      <c r="B71" s="114"/>
      <c r="C71" s="114"/>
      <c r="D71" s="114"/>
      <c r="E71" s="114"/>
      <c r="F71" s="114"/>
      <c r="G71" s="114"/>
      <c r="H71" s="112"/>
      <c r="I71" s="114"/>
      <c r="J71" s="113"/>
      <c r="K71" s="113"/>
      <c r="L71" s="113"/>
      <c r="M71" s="113"/>
      <c r="N71" s="117">
        <f t="shared" si="0"/>
        <v>0</v>
      </c>
      <c r="O71" s="112"/>
      <c r="P71" s="114"/>
      <c r="Q71" s="113"/>
      <c r="R71" s="113"/>
      <c r="S71" s="113"/>
      <c r="T71" s="113"/>
      <c r="U71" s="117">
        <f t="shared" si="1"/>
        <v>0</v>
      </c>
      <c r="V71" s="112"/>
      <c r="W71" s="114"/>
      <c r="X71" s="113"/>
      <c r="Y71" s="113"/>
      <c r="Z71" s="113"/>
      <c r="AA71" s="113"/>
      <c r="AB71" s="117">
        <f t="shared" si="2"/>
        <v>0</v>
      </c>
      <c r="AC71" s="112"/>
      <c r="AD71" s="114"/>
      <c r="AE71" s="113"/>
      <c r="AF71" s="113"/>
      <c r="AG71" s="113"/>
      <c r="AH71" s="113"/>
      <c r="AI71" s="117">
        <f t="shared" si="3"/>
        <v>0</v>
      </c>
      <c r="AJ71" s="119">
        <f t="shared" si="4"/>
        <v>0</v>
      </c>
      <c r="AL71" s="120"/>
      <c r="AM71" s="120"/>
      <c r="AN71" s="120"/>
      <c r="AO71" s="120"/>
      <c r="AP71" s="120"/>
      <c r="AQ71" s="120"/>
      <c r="AR71" s="120"/>
      <c r="AS71" s="120"/>
    </row>
    <row r="72" spans="1:141" s="65" customFormat="1" ht="17.25" x14ac:dyDescent="0.35">
      <c r="A72" s="114"/>
      <c r="B72" s="114"/>
      <c r="C72" s="114"/>
      <c r="D72" s="114"/>
      <c r="E72" s="114"/>
      <c r="F72" s="114"/>
      <c r="G72" s="114"/>
      <c r="H72" s="112"/>
      <c r="I72" s="114"/>
      <c r="J72" s="113"/>
      <c r="K72" s="113"/>
      <c r="L72" s="113"/>
      <c r="M72" s="113"/>
      <c r="N72" s="117">
        <f t="shared" si="0"/>
        <v>0</v>
      </c>
      <c r="O72" s="112"/>
      <c r="P72" s="114"/>
      <c r="Q72" s="113"/>
      <c r="R72" s="113"/>
      <c r="S72" s="113"/>
      <c r="T72" s="113"/>
      <c r="U72" s="117">
        <f t="shared" si="1"/>
        <v>0</v>
      </c>
      <c r="V72" s="112"/>
      <c r="W72" s="114"/>
      <c r="X72" s="113"/>
      <c r="Y72" s="113"/>
      <c r="Z72" s="113"/>
      <c r="AA72" s="113"/>
      <c r="AB72" s="117">
        <f t="shared" si="2"/>
        <v>0</v>
      </c>
      <c r="AC72" s="112"/>
      <c r="AD72" s="114"/>
      <c r="AE72" s="113"/>
      <c r="AF72" s="113"/>
      <c r="AG72" s="113"/>
      <c r="AH72" s="113"/>
      <c r="AI72" s="117">
        <f t="shared" si="3"/>
        <v>0</v>
      </c>
      <c r="AJ72" s="119">
        <f t="shared" si="4"/>
        <v>0</v>
      </c>
      <c r="AL72" s="120"/>
      <c r="AM72" s="120"/>
      <c r="AN72" s="120"/>
      <c r="AO72" s="120"/>
      <c r="AP72" s="120"/>
      <c r="AQ72" s="120"/>
      <c r="AR72" s="120"/>
      <c r="AS72" s="120"/>
    </row>
    <row r="73" spans="1:141" s="65" customFormat="1" ht="17.25" x14ac:dyDescent="0.35">
      <c r="A73" s="114"/>
      <c r="B73" s="114"/>
      <c r="C73" s="114"/>
      <c r="D73" s="114"/>
      <c r="E73" s="114"/>
      <c r="F73" s="114"/>
      <c r="G73" s="114"/>
      <c r="H73" s="112"/>
      <c r="I73" s="114"/>
      <c r="J73" s="113"/>
      <c r="K73" s="113"/>
      <c r="L73" s="113"/>
      <c r="M73" s="113"/>
      <c r="N73" s="117">
        <f t="shared" si="0"/>
        <v>0</v>
      </c>
      <c r="O73" s="112"/>
      <c r="P73" s="114"/>
      <c r="Q73" s="113"/>
      <c r="R73" s="113"/>
      <c r="S73" s="113"/>
      <c r="T73" s="113"/>
      <c r="U73" s="117">
        <f t="shared" si="1"/>
        <v>0</v>
      </c>
      <c r="V73" s="112"/>
      <c r="W73" s="114"/>
      <c r="X73" s="113"/>
      <c r="Y73" s="113"/>
      <c r="Z73" s="113"/>
      <c r="AA73" s="113"/>
      <c r="AB73" s="117">
        <f t="shared" si="2"/>
        <v>0</v>
      </c>
      <c r="AC73" s="112"/>
      <c r="AD73" s="114"/>
      <c r="AE73" s="113"/>
      <c r="AF73" s="113"/>
      <c r="AG73" s="113"/>
      <c r="AH73" s="113"/>
      <c r="AI73" s="117">
        <f t="shared" si="3"/>
        <v>0</v>
      </c>
      <c r="AJ73" s="119">
        <f t="shared" si="4"/>
        <v>0</v>
      </c>
      <c r="AL73" s="120"/>
      <c r="AM73" s="120"/>
      <c r="AN73" s="120"/>
      <c r="AO73" s="120"/>
      <c r="AP73" s="120"/>
      <c r="AQ73" s="120"/>
      <c r="AR73" s="120"/>
      <c r="AS73" s="120"/>
    </row>
    <row r="74" spans="1:141" s="65" customFormat="1" ht="17.25" x14ac:dyDescent="0.35">
      <c r="A74" s="114"/>
      <c r="B74" s="114"/>
      <c r="C74" s="114"/>
      <c r="D74" s="114"/>
      <c r="E74" s="114"/>
      <c r="F74" s="114"/>
      <c r="G74" s="114"/>
      <c r="H74" s="112"/>
      <c r="I74" s="114"/>
      <c r="J74" s="113"/>
      <c r="K74" s="113"/>
      <c r="L74" s="113"/>
      <c r="M74" s="113"/>
      <c r="N74" s="117">
        <f t="shared" si="0"/>
        <v>0</v>
      </c>
      <c r="O74" s="112"/>
      <c r="P74" s="114"/>
      <c r="Q74" s="113"/>
      <c r="R74" s="113"/>
      <c r="S74" s="113"/>
      <c r="T74" s="113"/>
      <c r="U74" s="117">
        <f t="shared" si="1"/>
        <v>0</v>
      </c>
      <c r="V74" s="112"/>
      <c r="W74" s="114"/>
      <c r="X74" s="113"/>
      <c r="Y74" s="113"/>
      <c r="Z74" s="113"/>
      <c r="AA74" s="113"/>
      <c r="AB74" s="117">
        <f t="shared" si="2"/>
        <v>0</v>
      </c>
      <c r="AC74" s="112"/>
      <c r="AD74" s="114"/>
      <c r="AE74" s="113"/>
      <c r="AF74" s="113"/>
      <c r="AG74" s="113"/>
      <c r="AH74" s="113"/>
      <c r="AI74" s="117">
        <f t="shared" si="3"/>
        <v>0</v>
      </c>
      <c r="AJ74" s="119">
        <f t="shared" si="4"/>
        <v>0</v>
      </c>
      <c r="AL74" s="120"/>
      <c r="AM74" s="120"/>
      <c r="AN74" s="120"/>
      <c r="AO74" s="120"/>
      <c r="AP74" s="120"/>
      <c r="AQ74" s="120"/>
      <c r="AR74" s="120"/>
      <c r="AS74" s="120"/>
    </row>
    <row r="75" spans="1:141" s="65" customFormat="1" ht="17.25" x14ac:dyDescent="0.35">
      <c r="C75" s="74"/>
      <c r="D75" s="69"/>
      <c r="F75" s="69"/>
      <c r="G75" s="70"/>
      <c r="H75" s="70"/>
      <c r="I75" s="70"/>
      <c r="J75" s="70"/>
      <c r="K75" s="70"/>
      <c r="L75" s="70"/>
      <c r="M75" s="70"/>
      <c r="N75" s="70"/>
      <c r="O75" s="70"/>
      <c r="P75" s="70"/>
      <c r="Q75" s="70"/>
      <c r="R75" s="70"/>
    </row>
    <row r="76" spans="1:141" ht="15.75" x14ac:dyDescent="0.25">
      <c r="A76" s="3" t="str">
        <f>IF(Introduction!B61="","K. Faculty time  inventory for degree/certificate program you are estimating the costs of","K. Faculty inventory " &amp; Introduction!B61)</f>
        <v>K. Faculty time  inventory for degree/certificate program you are estimating the costs of</v>
      </c>
      <c r="E76"/>
      <c r="G76" s="28"/>
    </row>
    <row r="77" spans="1:141" x14ac:dyDescent="0.25">
      <c r="A77" s="38" t="s">
        <v>459</v>
      </c>
    </row>
    <row r="78" spans="1:141" ht="17.25" customHeight="1" x14ac:dyDescent="0.35">
      <c r="A78" s="402" t="s">
        <v>235</v>
      </c>
      <c r="B78" s="403" t="s">
        <v>423</v>
      </c>
      <c r="C78" s="403" t="s">
        <v>424</v>
      </c>
      <c r="D78" s="404" t="s">
        <v>237</v>
      </c>
      <c r="E78" s="404" t="s">
        <v>240</v>
      </c>
      <c r="F78" s="404" t="s">
        <v>241</v>
      </c>
      <c r="G78" s="404" t="s">
        <v>242</v>
      </c>
      <c r="H78" s="404" t="s">
        <v>456</v>
      </c>
      <c r="I78" s="404" t="s">
        <v>457</v>
      </c>
      <c r="J78" s="404" t="s">
        <v>458</v>
      </c>
      <c r="K78" s="405" t="s">
        <v>243</v>
      </c>
      <c r="L78" s="405" t="s">
        <v>244</v>
      </c>
      <c r="M78" s="407" t="s">
        <v>245</v>
      </c>
      <c r="N78" s="230"/>
      <c r="O78" s="220"/>
      <c r="P78" s="220"/>
      <c r="Q78" s="220"/>
      <c r="R78" s="220"/>
      <c r="S78" s="220"/>
      <c r="T78" s="220"/>
      <c r="U78" s="220"/>
      <c r="V78" s="401"/>
      <c r="W78" s="401"/>
      <c r="X78" s="401"/>
      <c r="Y78" s="401"/>
      <c r="Z78" s="401"/>
      <c r="AA78" s="401"/>
      <c r="AB78" s="401"/>
      <c r="AC78" s="220"/>
      <c r="AD78" s="220"/>
      <c r="AE78" s="220"/>
      <c r="AF78" s="220"/>
      <c r="AG78" s="220"/>
      <c r="AH78" s="220"/>
      <c r="AI78" s="220"/>
      <c r="AJ78" s="220"/>
    </row>
    <row r="79" spans="1:141" s="65" customFormat="1" ht="105" customHeight="1" x14ac:dyDescent="0.35">
      <c r="A79" s="402"/>
      <c r="B79" s="403"/>
      <c r="C79" s="403"/>
      <c r="D79" s="404" t="s">
        <v>108</v>
      </c>
      <c r="E79" s="404"/>
      <c r="F79" s="404"/>
      <c r="G79" s="404"/>
      <c r="H79" s="404"/>
      <c r="I79" s="404"/>
      <c r="J79" s="404"/>
      <c r="K79" s="406"/>
      <c r="L79" s="406"/>
      <c r="M79" s="408"/>
      <c r="N79" s="231"/>
      <c r="O79" s="108" t="s">
        <v>378</v>
      </c>
      <c r="P79" s="3"/>
      <c r="Q79" s="5"/>
      <c r="R79" s="27"/>
      <c r="S79" s="15"/>
      <c r="W79" s="220"/>
      <c r="X79" s="223"/>
      <c r="Y79" s="223"/>
      <c r="Z79" s="223"/>
      <c r="AA79" s="223"/>
      <c r="AB79" s="223"/>
      <c r="AC79" s="220"/>
      <c r="AD79" s="220"/>
      <c r="AE79" s="223"/>
      <c r="AF79" s="223"/>
      <c r="AG79" s="223"/>
      <c r="AH79" s="223"/>
      <c r="AI79" s="223"/>
      <c r="AJ79" s="220"/>
    </row>
    <row r="80" spans="1:141" s="68" customFormat="1" ht="17.25" customHeight="1" x14ac:dyDescent="0.35">
      <c r="A80" s="95">
        <v>1</v>
      </c>
      <c r="B80" s="95" t="s">
        <v>425</v>
      </c>
      <c r="C80" s="95" t="s">
        <v>227</v>
      </c>
      <c r="D80" s="95" t="s">
        <v>238</v>
      </c>
      <c r="E80" s="95">
        <v>300</v>
      </c>
      <c r="F80" s="95">
        <v>50</v>
      </c>
      <c r="G80" s="95">
        <v>0</v>
      </c>
      <c r="H80" s="95">
        <v>250</v>
      </c>
      <c r="I80" s="95">
        <v>50</v>
      </c>
      <c r="J80" s="95">
        <v>0</v>
      </c>
      <c r="K80" s="115">
        <v>150</v>
      </c>
      <c r="L80" s="95">
        <v>30</v>
      </c>
      <c r="M80" s="218">
        <v>0</v>
      </c>
      <c r="N80" s="232"/>
      <c r="O80" s="120"/>
      <c r="P80" s="120"/>
      <c r="Q80" s="120"/>
      <c r="R80" s="120"/>
      <c r="S80" s="120"/>
      <c r="T80" s="120"/>
      <c r="U80" s="120"/>
      <c r="V80" s="120"/>
      <c r="W80" s="226"/>
      <c r="X80" s="224"/>
      <c r="Y80" s="224"/>
      <c r="Z80" s="224"/>
      <c r="AA80" s="224"/>
      <c r="AB80" s="221"/>
      <c r="AC80" s="225"/>
      <c r="AD80" s="226"/>
      <c r="AE80" s="224"/>
      <c r="AF80" s="224"/>
      <c r="AG80" s="224"/>
      <c r="AH80" s="224"/>
      <c r="AI80" s="221"/>
      <c r="AJ80" s="222"/>
      <c r="AK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row>
    <row r="81" spans="1:141" s="68" customFormat="1" ht="17.25" x14ac:dyDescent="0.35">
      <c r="A81" s="114">
        <v>2</v>
      </c>
      <c r="B81" s="95" t="s">
        <v>426</v>
      </c>
      <c r="C81" s="95" t="s">
        <v>236</v>
      </c>
      <c r="D81" s="95" t="s">
        <v>239</v>
      </c>
      <c r="E81" s="95">
        <v>400</v>
      </c>
      <c r="F81" s="95">
        <v>0</v>
      </c>
      <c r="G81" s="95">
        <v>0</v>
      </c>
      <c r="H81" s="95">
        <v>50</v>
      </c>
      <c r="I81" s="95">
        <v>0</v>
      </c>
      <c r="J81" s="95">
        <v>0</v>
      </c>
      <c r="K81" s="115">
        <v>20</v>
      </c>
      <c r="L81" s="95">
        <v>0</v>
      </c>
      <c r="M81" s="218">
        <v>0</v>
      </c>
      <c r="N81" s="232"/>
      <c r="O81" s="120"/>
      <c r="P81" s="120"/>
      <c r="Q81" s="120"/>
      <c r="R81" s="120"/>
      <c r="S81" s="120"/>
      <c r="T81" s="120"/>
      <c r="U81" s="120"/>
      <c r="V81" s="120"/>
      <c r="W81" s="229"/>
      <c r="X81" s="227"/>
      <c r="Y81" s="227"/>
      <c r="Z81" s="227"/>
      <c r="AA81" s="227"/>
      <c r="AB81" s="221"/>
      <c r="AC81" s="228"/>
      <c r="AD81" s="229"/>
      <c r="AE81" s="227"/>
      <c r="AF81" s="227"/>
      <c r="AG81" s="227"/>
      <c r="AH81" s="227"/>
      <c r="AI81" s="221"/>
      <c r="AJ81" s="222"/>
      <c r="AK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row>
    <row r="82" spans="1:141" s="68" customFormat="1" ht="17.25" x14ac:dyDescent="0.35">
      <c r="A82" s="114">
        <v>3</v>
      </c>
      <c r="B82" s="114"/>
      <c r="C82" s="114"/>
      <c r="D82" s="114"/>
      <c r="E82" s="114"/>
      <c r="F82" s="114"/>
      <c r="G82" s="95"/>
      <c r="H82" s="114"/>
      <c r="I82" s="114"/>
      <c r="J82" s="95"/>
      <c r="K82" s="112"/>
      <c r="L82" s="114"/>
      <c r="M82" s="219"/>
      <c r="N82" s="232"/>
      <c r="O82" s="120"/>
      <c r="P82" s="120"/>
      <c r="Q82" s="120"/>
      <c r="R82" s="120"/>
      <c r="S82" s="120"/>
      <c r="T82" s="120"/>
      <c r="U82" s="120"/>
      <c r="V82" s="120"/>
      <c r="W82" s="229"/>
      <c r="X82" s="227"/>
      <c r="Y82" s="227"/>
      <c r="Z82" s="227"/>
      <c r="AA82" s="227"/>
      <c r="AB82" s="221"/>
      <c r="AC82" s="228"/>
      <c r="AD82" s="229"/>
      <c r="AE82" s="227"/>
      <c r="AF82" s="227"/>
      <c r="AG82" s="227"/>
      <c r="AH82" s="227"/>
      <c r="AI82" s="221"/>
      <c r="AJ82" s="222"/>
      <c r="AK82" s="65"/>
      <c r="AT82" s="65"/>
      <c r="AU82" s="65"/>
      <c r="AV82" s="65"/>
      <c r="AW82" s="65"/>
      <c r="AX82" s="65"/>
      <c r="AY82" s="65"/>
      <c r="AZ82" s="65"/>
      <c r="BA82" s="65"/>
      <c r="BB82" s="65"/>
      <c r="BC82" s="65"/>
      <c r="BD82" s="65"/>
      <c r="BE82" s="65"/>
      <c r="BF82" s="65"/>
      <c r="BG82" s="65"/>
      <c r="BH82" s="65"/>
      <c r="BI82" s="65"/>
      <c r="BJ82" s="65"/>
      <c r="BK82" s="65"/>
      <c r="BL82" s="65"/>
      <c r="BM82" s="65"/>
      <c r="BN82" s="65"/>
      <c r="BO82" s="65"/>
      <c r="BP82" s="65"/>
      <c r="BQ82" s="65"/>
      <c r="BR82" s="65"/>
      <c r="BS82" s="65"/>
      <c r="BT82" s="65"/>
      <c r="BU82" s="65"/>
      <c r="BV82" s="65"/>
      <c r="BW82" s="65"/>
      <c r="BX82" s="65"/>
      <c r="BY82" s="65"/>
      <c r="BZ82" s="65"/>
      <c r="CA82" s="65"/>
      <c r="CB82" s="65"/>
      <c r="CC82" s="65"/>
      <c r="CD82" s="65"/>
      <c r="CE82" s="65"/>
      <c r="CF82" s="65"/>
      <c r="CG82" s="65"/>
      <c r="CH82" s="65"/>
      <c r="CI82" s="65"/>
      <c r="CJ82" s="65"/>
      <c r="CK82" s="65"/>
      <c r="CL82" s="65"/>
      <c r="CM82" s="65"/>
      <c r="CN82" s="65"/>
      <c r="CO82" s="65"/>
      <c r="CP82" s="65"/>
      <c r="CQ82" s="65"/>
      <c r="CR82" s="65"/>
      <c r="CS82" s="65"/>
      <c r="CT82" s="65"/>
      <c r="CU82" s="65"/>
      <c r="CV82" s="65"/>
      <c r="CW82" s="65"/>
      <c r="CX82" s="65"/>
      <c r="CY82" s="65"/>
      <c r="CZ82" s="65"/>
      <c r="DA82" s="65"/>
      <c r="DB82" s="65"/>
      <c r="DC82" s="65"/>
      <c r="DD82" s="65"/>
      <c r="DE82" s="65"/>
      <c r="DF82" s="65"/>
      <c r="DG82" s="65"/>
      <c r="DH82" s="65"/>
      <c r="DI82" s="65"/>
      <c r="DJ82" s="65"/>
      <c r="DK82" s="65"/>
      <c r="DL82" s="65"/>
      <c r="DM82" s="65"/>
      <c r="DN82" s="65"/>
      <c r="DO82" s="65"/>
      <c r="DP82" s="65"/>
      <c r="DQ82" s="65"/>
      <c r="DR82" s="65"/>
      <c r="DS82" s="65"/>
      <c r="DT82" s="65"/>
      <c r="DU82" s="65"/>
      <c r="DV82" s="65"/>
      <c r="DW82" s="65"/>
      <c r="DX82" s="65"/>
      <c r="DY82" s="65"/>
      <c r="DZ82" s="65"/>
      <c r="EA82" s="65"/>
      <c r="EB82" s="65"/>
      <c r="EC82" s="65"/>
      <c r="ED82" s="65"/>
      <c r="EE82" s="65"/>
      <c r="EF82" s="65"/>
      <c r="EG82" s="65"/>
      <c r="EH82" s="65"/>
      <c r="EI82" s="65"/>
      <c r="EJ82" s="65"/>
      <c r="EK82" s="65"/>
    </row>
    <row r="83" spans="1:141" s="68" customFormat="1" ht="17.25" x14ac:dyDescent="0.35">
      <c r="A83" s="114">
        <v>4</v>
      </c>
      <c r="B83" s="114"/>
      <c r="C83" s="114"/>
      <c r="D83" s="114"/>
      <c r="E83" s="114"/>
      <c r="F83" s="114"/>
      <c r="G83" s="95"/>
      <c r="H83" s="114"/>
      <c r="I83" s="114"/>
      <c r="J83" s="95"/>
      <c r="K83" s="112"/>
      <c r="L83" s="114"/>
      <c r="M83" s="219"/>
      <c r="N83" s="232"/>
      <c r="O83" s="120"/>
      <c r="P83" s="120"/>
      <c r="Q83" s="120"/>
      <c r="R83" s="120"/>
      <c r="S83" s="120"/>
      <c r="T83" s="120"/>
      <c r="U83" s="120"/>
      <c r="V83" s="120"/>
      <c r="W83" s="229"/>
      <c r="X83" s="227"/>
      <c r="Y83" s="227"/>
      <c r="Z83" s="227"/>
      <c r="AA83" s="227"/>
      <c r="AB83" s="221"/>
      <c r="AC83" s="228"/>
      <c r="AD83" s="229"/>
      <c r="AE83" s="227"/>
      <c r="AF83" s="227"/>
      <c r="AG83" s="227"/>
      <c r="AH83" s="227"/>
      <c r="AI83" s="221"/>
      <c r="AJ83" s="222"/>
      <c r="AK83" s="65"/>
      <c r="AT83" s="65"/>
      <c r="AU83" s="65"/>
      <c r="AV83" s="65"/>
      <c r="AW83" s="65"/>
      <c r="AX83" s="65"/>
      <c r="AY83" s="65"/>
      <c r="AZ83" s="65"/>
      <c r="BA83" s="65"/>
      <c r="BB83" s="65"/>
      <c r="BC83" s="65"/>
      <c r="BD83" s="65"/>
      <c r="BE83" s="65"/>
      <c r="BF83" s="65"/>
      <c r="BG83" s="65"/>
      <c r="BH83" s="65"/>
      <c r="BI83" s="65"/>
      <c r="BJ83" s="65"/>
      <c r="BK83" s="65"/>
      <c r="BL83" s="65"/>
      <c r="BM83" s="65"/>
      <c r="BN83" s="65"/>
      <c r="BO83" s="65"/>
      <c r="BP83" s="65"/>
      <c r="BQ83" s="65"/>
      <c r="BR83" s="65"/>
      <c r="BS83" s="65"/>
      <c r="BT83" s="65"/>
      <c r="BU83" s="65"/>
      <c r="BV83" s="65"/>
      <c r="BW83" s="65"/>
      <c r="BX83" s="65"/>
      <c r="BY83" s="65"/>
      <c r="BZ83" s="65"/>
      <c r="CA83" s="65"/>
      <c r="CB83" s="65"/>
      <c r="CC83" s="65"/>
      <c r="CD83" s="65"/>
      <c r="CE83" s="65"/>
      <c r="CF83" s="65"/>
      <c r="CG83" s="65"/>
      <c r="CH83" s="65"/>
      <c r="CI83" s="65"/>
      <c r="CJ83" s="65"/>
      <c r="CK83" s="65"/>
      <c r="CL83" s="65"/>
      <c r="CM83" s="65"/>
      <c r="CN83" s="65"/>
      <c r="CO83" s="65"/>
      <c r="CP83" s="65"/>
      <c r="CQ83" s="65"/>
      <c r="CR83" s="65"/>
      <c r="CS83" s="65"/>
      <c r="CT83" s="65"/>
      <c r="CU83" s="65"/>
      <c r="CV83" s="65"/>
      <c r="CW83" s="65"/>
      <c r="CX83" s="65"/>
      <c r="CY83" s="65"/>
      <c r="CZ83" s="65"/>
      <c r="DA83" s="65"/>
      <c r="DB83" s="65"/>
      <c r="DC83" s="65"/>
      <c r="DD83" s="65"/>
      <c r="DE83" s="65"/>
      <c r="DF83" s="65"/>
      <c r="DG83" s="65"/>
      <c r="DH83" s="65"/>
      <c r="DI83" s="65"/>
      <c r="DJ83" s="65"/>
      <c r="DK83" s="65"/>
      <c r="DL83" s="65"/>
      <c r="DM83" s="65"/>
      <c r="DN83" s="65"/>
      <c r="DO83" s="65"/>
      <c r="DP83" s="65"/>
      <c r="DQ83" s="65"/>
      <c r="DR83" s="65"/>
      <c r="DS83" s="65"/>
      <c r="DT83" s="65"/>
      <c r="DU83" s="65"/>
      <c r="DV83" s="65"/>
      <c r="DW83" s="65"/>
      <c r="DX83" s="65"/>
      <c r="DY83" s="65"/>
      <c r="DZ83" s="65"/>
      <c r="EA83" s="65"/>
      <c r="EB83" s="65"/>
      <c r="EC83" s="65"/>
      <c r="ED83" s="65"/>
      <c r="EE83" s="65"/>
      <c r="EF83" s="65"/>
      <c r="EG83" s="65"/>
      <c r="EH83" s="65"/>
      <c r="EI83" s="65"/>
      <c r="EJ83" s="65"/>
      <c r="EK83" s="65"/>
    </row>
    <row r="84" spans="1:141" s="68" customFormat="1" ht="17.25" x14ac:dyDescent="0.35">
      <c r="A84" s="114">
        <v>5</v>
      </c>
      <c r="B84" s="114"/>
      <c r="C84" s="114"/>
      <c r="D84" s="114"/>
      <c r="E84" s="114"/>
      <c r="F84" s="114"/>
      <c r="G84" s="95"/>
      <c r="H84" s="114"/>
      <c r="I84" s="114"/>
      <c r="J84" s="95"/>
      <c r="K84" s="112"/>
      <c r="L84" s="114"/>
      <c r="M84" s="219"/>
      <c r="N84" s="232"/>
      <c r="O84" s="120"/>
      <c r="P84" s="120"/>
      <c r="Q84" s="120"/>
      <c r="R84" s="120"/>
      <c r="S84" s="120"/>
      <c r="T84" s="120"/>
      <c r="U84" s="120"/>
      <c r="V84" s="120"/>
      <c r="W84" s="229"/>
      <c r="X84" s="227"/>
      <c r="Y84" s="227"/>
      <c r="Z84" s="227"/>
      <c r="AA84" s="227"/>
      <c r="AB84" s="221"/>
      <c r="AC84" s="228"/>
      <c r="AD84" s="229"/>
      <c r="AE84" s="227"/>
      <c r="AF84" s="227"/>
      <c r="AG84" s="227"/>
      <c r="AH84" s="227"/>
      <c r="AI84" s="221"/>
      <c r="AJ84" s="222"/>
      <c r="AK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c r="CV84" s="65"/>
      <c r="CW84" s="65"/>
      <c r="CX84" s="65"/>
      <c r="CY84" s="65"/>
      <c r="CZ84" s="65"/>
      <c r="DA84" s="65"/>
      <c r="DB84" s="65"/>
      <c r="DC84" s="65"/>
      <c r="DD84" s="65"/>
      <c r="DE84" s="65"/>
      <c r="DF84" s="65"/>
      <c r="DG84" s="65"/>
      <c r="DH84" s="65"/>
      <c r="DI84" s="65"/>
      <c r="DJ84" s="65"/>
      <c r="DK84" s="65"/>
      <c r="DL84" s="65"/>
      <c r="DM84" s="65"/>
      <c r="DN84" s="65"/>
      <c r="DO84" s="65"/>
      <c r="DP84" s="65"/>
      <c r="DQ84" s="65"/>
      <c r="DR84" s="65"/>
      <c r="DS84" s="65"/>
      <c r="DT84" s="65"/>
      <c r="DU84" s="65"/>
      <c r="DV84" s="65"/>
      <c r="DW84" s="65"/>
      <c r="DX84" s="65"/>
      <c r="DY84" s="65"/>
      <c r="DZ84" s="65"/>
      <c r="EA84" s="65"/>
      <c r="EB84" s="65"/>
      <c r="EC84" s="65"/>
      <c r="ED84" s="65"/>
      <c r="EE84" s="65"/>
      <c r="EF84" s="65"/>
      <c r="EG84" s="65"/>
      <c r="EH84" s="65"/>
      <c r="EI84" s="65"/>
      <c r="EJ84" s="65"/>
      <c r="EK84" s="65"/>
    </row>
    <row r="85" spans="1:141" s="68" customFormat="1" ht="17.25" x14ac:dyDescent="0.35">
      <c r="A85" s="114">
        <v>6</v>
      </c>
      <c r="B85" s="114"/>
      <c r="C85" s="114"/>
      <c r="D85" s="114"/>
      <c r="E85" s="114"/>
      <c r="F85" s="114"/>
      <c r="G85" s="95"/>
      <c r="H85" s="114"/>
      <c r="I85" s="114"/>
      <c r="J85" s="95"/>
      <c r="K85" s="112"/>
      <c r="L85" s="114"/>
      <c r="M85" s="219"/>
      <c r="N85" s="232"/>
      <c r="O85" s="120"/>
      <c r="P85" s="120"/>
      <c r="Q85" s="120"/>
      <c r="R85" s="120"/>
      <c r="S85" s="120"/>
      <c r="T85" s="120"/>
      <c r="U85" s="120"/>
      <c r="V85" s="120"/>
      <c r="W85" s="229"/>
      <c r="X85" s="227"/>
      <c r="Y85" s="227"/>
      <c r="Z85" s="227"/>
      <c r="AA85" s="227"/>
      <c r="AB85" s="221"/>
      <c r="AC85" s="228"/>
      <c r="AD85" s="229"/>
      <c r="AE85" s="227"/>
      <c r="AF85" s="227"/>
      <c r="AG85" s="227"/>
      <c r="AH85" s="227"/>
      <c r="AI85" s="221"/>
      <c r="AJ85" s="222"/>
      <c r="AK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c r="CV85" s="65"/>
      <c r="CW85" s="65"/>
      <c r="CX85" s="65"/>
      <c r="CY85" s="65"/>
      <c r="CZ85" s="65"/>
      <c r="DA85" s="65"/>
      <c r="DB85" s="65"/>
      <c r="DC85" s="65"/>
      <c r="DD85" s="65"/>
      <c r="DE85" s="65"/>
      <c r="DF85" s="65"/>
      <c r="DG85" s="65"/>
      <c r="DH85" s="65"/>
      <c r="DI85" s="65"/>
      <c r="DJ85" s="65"/>
      <c r="DK85" s="65"/>
      <c r="DL85" s="65"/>
      <c r="DM85" s="65"/>
      <c r="DN85" s="65"/>
      <c r="DO85" s="65"/>
      <c r="DP85" s="65"/>
      <c r="DQ85" s="65"/>
      <c r="DR85" s="65"/>
      <c r="DS85" s="65"/>
      <c r="DT85" s="65"/>
      <c r="DU85" s="65"/>
      <c r="DV85" s="65"/>
      <c r="DW85" s="65"/>
      <c r="DX85" s="65"/>
      <c r="DY85" s="65"/>
      <c r="DZ85" s="65"/>
      <c r="EA85" s="65"/>
      <c r="EB85" s="65"/>
      <c r="EC85" s="65"/>
      <c r="ED85" s="65"/>
      <c r="EE85" s="65"/>
      <c r="EF85" s="65"/>
      <c r="EG85" s="65"/>
      <c r="EH85" s="65"/>
      <c r="EI85" s="65"/>
      <c r="EJ85" s="65"/>
      <c r="EK85" s="65"/>
    </row>
    <row r="86" spans="1:141" s="68" customFormat="1" ht="17.25" x14ac:dyDescent="0.35">
      <c r="A86" s="114">
        <v>7</v>
      </c>
      <c r="B86" s="114"/>
      <c r="C86" s="114"/>
      <c r="D86" s="114"/>
      <c r="E86" s="114"/>
      <c r="F86" s="114"/>
      <c r="G86" s="95"/>
      <c r="H86" s="114"/>
      <c r="I86" s="114"/>
      <c r="J86" s="95"/>
      <c r="K86" s="112"/>
      <c r="L86" s="114"/>
      <c r="M86" s="219"/>
      <c r="N86" s="232"/>
      <c r="O86" s="120"/>
      <c r="P86" s="120"/>
      <c r="Q86" s="120"/>
      <c r="R86" s="120"/>
      <c r="S86" s="120"/>
      <c r="T86" s="120"/>
      <c r="U86" s="120"/>
      <c r="V86" s="120"/>
      <c r="W86" s="229"/>
      <c r="X86" s="227"/>
      <c r="Y86" s="227"/>
      <c r="Z86" s="227"/>
      <c r="AA86" s="227"/>
      <c r="AB86" s="221"/>
      <c r="AC86" s="228"/>
      <c r="AD86" s="229"/>
      <c r="AE86" s="227"/>
      <c r="AF86" s="227"/>
      <c r="AG86" s="227"/>
      <c r="AH86" s="227"/>
      <c r="AI86" s="221"/>
      <c r="AJ86" s="222"/>
      <c r="AK86" s="65"/>
      <c r="AT86" s="65"/>
      <c r="AU86" s="65"/>
      <c r="AV86" s="65"/>
      <c r="AW86" s="65"/>
      <c r="AX86" s="65"/>
      <c r="AY86" s="65"/>
      <c r="AZ86" s="65"/>
      <c r="BA86" s="65"/>
      <c r="BB86" s="65"/>
      <c r="BC86" s="65"/>
      <c r="BD86" s="65"/>
      <c r="BE86" s="65"/>
      <c r="BF86" s="65"/>
      <c r="BG86" s="65"/>
      <c r="BH86" s="65"/>
      <c r="BI86" s="65"/>
      <c r="BJ86" s="65"/>
      <c r="BK86" s="65"/>
      <c r="BL86" s="65"/>
      <c r="BM86" s="65"/>
      <c r="BN86" s="65"/>
      <c r="BO86" s="65"/>
      <c r="BP86" s="65"/>
      <c r="BQ86" s="65"/>
      <c r="BR86" s="65"/>
      <c r="BS86" s="65"/>
      <c r="BT86" s="65"/>
      <c r="BU86" s="65"/>
      <c r="BV86" s="65"/>
      <c r="BW86" s="65"/>
      <c r="BX86" s="65"/>
      <c r="BY86" s="65"/>
      <c r="BZ86" s="65"/>
      <c r="CA86" s="65"/>
      <c r="CB86" s="65"/>
      <c r="CC86" s="65"/>
      <c r="CD86" s="65"/>
      <c r="CE86" s="65"/>
      <c r="CF86" s="65"/>
      <c r="CG86" s="65"/>
      <c r="CH86" s="65"/>
      <c r="CI86" s="65"/>
      <c r="CJ86" s="65"/>
      <c r="CK86" s="65"/>
      <c r="CL86" s="65"/>
      <c r="CM86" s="65"/>
      <c r="CN86" s="65"/>
      <c r="CO86" s="65"/>
      <c r="CP86" s="65"/>
      <c r="CQ86" s="65"/>
      <c r="CR86" s="65"/>
      <c r="CS86" s="65"/>
      <c r="CT86" s="65"/>
      <c r="CU86" s="65"/>
      <c r="CV86" s="65"/>
      <c r="CW86" s="65"/>
      <c r="CX86" s="65"/>
      <c r="CY86" s="65"/>
      <c r="CZ86" s="65"/>
      <c r="DA86" s="65"/>
      <c r="DB86" s="65"/>
      <c r="DC86" s="65"/>
      <c r="DD86" s="65"/>
      <c r="DE86" s="65"/>
      <c r="DF86" s="65"/>
      <c r="DG86" s="65"/>
      <c r="DH86" s="65"/>
      <c r="DI86" s="65"/>
      <c r="DJ86" s="65"/>
      <c r="DK86" s="65"/>
      <c r="DL86" s="65"/>
      <c r="DM86" s="65"/>
      <c r="DN86" s="65"/>
      <c r="DO86" s="65"/>
      <c r="DP86" s="65"/>
      <c r="DQ86" s="65"/>
      <c r="DR86" s="65"/>
      <c r="DS86" s="65"/>
      <c r="DT86" s="65"/>
      <c r="DU86" s="65"/>
      <c r="DV86" s="65"/>
      <c r="DW86" s="65"/>
      <c r="DX86" s="65"/>
      <c r="DY86" s="65"/>
      <c r="DZ86" s="65"/>
      <c r="EA86" s="65"/>
      <c r="EB86" s="65"/>
      <c r="EC86" s="65"/>
      <c r="ED86" s="65"/>
      <c r="EE86" s="65"/>
      <c r="EF86" s="65"/>
      <c r="EG86" s="65"/>
      <c r="EH86" s="65"/>
      <c r="EI86" s="65"/>
      <c r="EJ86" s="65"/>
      <c r="EK86" s="65"/>
    </row>
    <row r="87" spans="1:141" s="68" customFormat="1" ht="17.25" x14ac:dyDescent="0.35">
      <c r="A87" s="114">
        <v>8</v>
      </c>
      <c r="B87" s="114"/>
      <c r="C87" s="114"/>
      <c r="D87" s="114"/>
      <c r="E87" s="114"/>
      <c r="F87" s="114"/>
      <c r="G87" s="95"/>
      <c r="H87" s="114"/>
      <c r="I87" s="114"/>
      <c r="J87" s="95"/>
      <c r="K87" s="112"/>
      <c r="L87" s="114"/>
      <c r="M87" s="219"/>
      <c r="N87" s="232"/>
      <c r="O87" s="120"/>
      <c r="P87" s="120"/>
      <c r="Q87" s="120"/>
      <c r="R87" s="120"/>
      <c r="S87" s="120"/>
      <c r="T87" s="120"/>
      <c r="U87" s="120"/>
      <c r="V87" s="120"/>
      <c r="W87" s="229"/>
      <c r="X87" s="227"/>
      <c r="Y87" s="227"/>
      <c r="Z87" s="227"/>
      <c r="AA87" s="227"/>
      <c r="AB87" s="221"/>
      <c r="AC87" s="228"/>
      <c r="AD87" s="229"/>
      <c r="AE87" s="227"/>
      <c r="AF87" s="227"/>
      <c r="AG87" s="227"/>
      <c r="AH87" s="227"/>
      <c r="AI87" s="221"/>
      <c r="AJ87" s="222"/>
      <c r="AK87" s="65"/>
      <c r="AT87" s="65"/>
      <c r="AU87" s="65"/>
      <c r="AV87" s="65"/>
      <c r="AW87" s="65"/>
      <c r="AX87" s="65"/>
      <c r="AY87" s="65"/>
      <c r="AZ87" s="65"/>
      <c r="BA87" s="65"/>
      <c r="BB87" s="65"/>
      <c r="BC87" s="65"/>
      <c r="BD87" s="65"/>
      <c r="BE87" s="65"/>
      <c r="BF87" s="65"/>
      <c r="BG87" s="65"/>
      <c r="BH87" s="65"/>
      <c r="BI87" s="65"/>
      <c r="BJ87" s="65"/>
      <c r="BK87" s="65"/>
      <c r="BL87" s="65"/>
      <c r="BM87" s="65"/>
      <c r="BN87" s="65"/>
      <c r="BO87" s="65"/>
      <c r="BP87" s="65"/>
      <c r="BQ87" s="65"/>
      <c r="BR87" s="65"/>
      <c r="BS87" s="65"/>
      <c r="BT87" s="65"/>
      <c r="BU87" s="65"/>
      <c r="BV87" s="65"/>
      <c r="BW87" s="65"/>
      <c r="BX87" s="65"/>
      <c r="BY87" s="65"/>
      <c r="BZ87" s="65"/>
      <c r="CA87" s="65"/>
      <c r="CB87" s="65"/>
      <c r="CC87" s="65"/>
      <c r="CD87" s="65"/>
      <c r="CE87" s="65"/>
      <c r="CF87" s="65"/>
      <c r="CG87" s="65"/>
      <c r="CH87" s="65"/>
      <c r="CI87" s="65"/>
      <c r="CJ87" s="65"/>
      <c r="CK87" s="65"/>
      <c r="CL87" s="65"/>
      <c r="CM87" s="65"/>
      <c r="CN87" s="65"/>
      <c r="CO87" s="65"/>
      <c r="CP87" s="65"/>
      <c r="CQ87" s="65"/>
      <c r="CR87" s="65"/>
      <c r="CS87" s="65"/>
      <c r="CT87" s="65"/>
      <c r="CU87" s="65"/>
      <c r="CV87" s="65"/>
      <c r="CW87" s="65"/>
      <c r="CX87" s="65"/>
      <c r="CY87" s="65"/>
      <c r="CZ87" s="65"/>
      <c r="DA87" s="65"/>
      <c r="DB87" s="65"/>
      <c r="DC87" s="65"/>
      <c r="DD87" s="65"/>
      <c r="DE87" s="65"/>
      <c r="DF87" s="65"/>
      <c r="DG87" s="65"/>
      <c r="DH87" s="65"/>
      <c r="DI87" s="65"/>
      <c r="DJ87" s="65"/>
      <c r="DK87" s="65"/>
      <c r="DL87" s="65"/>
      <c r="DM87" s="65"/>
      <c r="DN87" s="65"/>
      <c r="DO87" s="65"/>
      <c r="DP87" s="65"/>
      <c r="DQ87" s="65"/>
      <c r="DR87" s="65"/>
      <c r="DS87" s="65"/>
      <c r="DT87" s="65"/>
      <c r="DU87" s="65"/>
      <c r="DV87" s="65"/>
      <c r="DW87" s="65"/>
      <c r="DX87" s="65"/>
      <c r="DY87" s="65"/>
      <c r="DZ87" s="65"/>
      <c r="EA87" s="65"/>
      <c r="EB87" s="65"/>
      <c r="EC87" s="65"/>
      <c r="ED87" s="65"/>
      <c r="EE87" s="65"/>
      <c r="EF87" s="65"/>
      <c r="EG87" s="65"/>
      <c r="EH87" s="65"/>
      <c r="EI87" s="65"/>
      <c r="EJ87" s="65"/>
      <c r="EK87" s="65"/>
    </row>
    <row r="88" spans="1:141" s="68" customFormat="1" ht="17.25" x14ac:dyDescent="0.35">
      <c r="A88" s="114">
        <v>9</v>
      </c>
      <c r="B88" s="114"/>
      <c r="C88" s="114"/>
      <c r="D88" s="114"/>
      <c r="E88" s="114"/>
      <c r="F88" s="114"/>
      <c r="G88" s="95"/>
      <c r="H88" s="114"/>
      <c r="I88" s="114"/>
      <c r="J88" s="95"/>
      <c r="K88" s="112"/>
      <c r="L88" s="114"/>
      <c r="M88" s="219"/>
      <c r="N88" s="232"/>
      <c r="O88" s="120"/>
      <c r="P88" s="120"/>
      <c r="Q88" s="120"/>
      <c r="R88" s="120"/>
      <c r="S88" s="120"/>
      <c r="T88" s="120"/>
      <c r="U88" s="120"/>
      <c r="V88" s="120"/>
      <c r="W88" s="229"/>
      <c r="X88" s="227"/>
      <c r="Y88" s="227"/>
      <c r="Z88" s="227"/>
      <c r="AA88" s="227"/>
      <c r="AB88" s="221"/>
      <c r="AC88" s="228"/>
      <c r="AD88" s="229"/>
      <c r="AE88" s="227"/>
      <c r="AF88" s="227"/>
      <c r="AG88" s="227"/>
      <c r="AH88" s="227"/>
      <c r="AI88" s="221"/>
      <c r="AJ88" s="222"/>
      <c r="AK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c r="CV88" s="65"/>
      <c r="CW88" s="65"/>
      <c r="CX88" s="65"/>
      <c r="CY88" s="65"/>
      <c r="CZ88" s="65"/>
      <c r="DA88" s="65"/>
      <c r="DB88" s="65"/>
      <c r="DC88" s="65"/>
      <c r="DD88" s="65"/>
      <c r="DE88" s="65"/>
      <c r="DF88" s="65"/>
      <c r="DG88" s="65"/>
      <c r="DH88" s="65"/>
      <c r="DI88" s="65"/>
      <c r="DJ88" s="65"/>
      <c r="DK88" s="65"/>
      <c r="DL88" s="65"/>
      <c r="DM88" s="65"/>
      <c r="DN88" s="65"/>
      <c r="DO88" s="65"/>
      <c r="DP88" s="65"/>
      <c r="DQ88" s="65"/>
      <c r="DR88" s="65"/>
      <c r="DS88" s="65"/>
      <c r="DT88" s="65"/>
      <c r="DU88" s="65"/>
      <c r="DV88" s="65"/>
      <c r="DW88" s="65"/>
      <c r="DX88" s="65"/>
      <c r="DY88" s="65"/>
      <c r="DZ88" s="65"/>
      <c r="EA88" s="65"/>
      <c r="EB88" s="65"/>
      <c r="EC88" s="65"/>
      <c r="ED88" s="65"/>
      <c r="EE88" s="65"/>
      <c r="EF88" s="65"/>
      <c r="EG88" s="65"/>
      <c r="EH88" s="65"/>
      <c r="EI88" s="65"/>
      <c r="EJ88" s="65"/>
      <c r="EK88" s="65"/>
    </row>
    <row r="89" spans="1:141" s="68" customFormat="1" ht="17.25" x14ac:dyDescent="0.35">
      <c r="A89" s="114">
        <v>10</v>
      </c>
      <c r="B89" s="114"/>
      <c r="C89" s="114"/>
      <c r="D89" s="114"/>
      <c r="E89" s="114"/>
      <c r="F89" s="114"/>
      <c r="G89" s="95"/>
      <c r="H89" s="114"/>
      <c r="I89" s="114"/>
      <c r="J89" s="95"/>
      <c r="K89" s="112"/>
      <c r="L89" s="114"/>
      <c r="M89" s="219"/>
      <c r="N89" s="232"/>
      <c r="O89" s="120"/>
      <c r="P89" s="120"/>
      <c r="Q89" s="120"/>
      <c r="R89" s="120"/>
      <c r="S89" s="120"/>
      <c r="T89" s="120"/>
      <c r="U89" s="120"/>
      <c r="V89" s="120"/>
      <c r="W89" s="229"/>
      <c r="X89" s="227"/>
      <c r="Y89" s="227"/>
      <c r="Z89" s="227"/>
      <c r="AA89" s="227"/>
      <c r="AB89" s="221"/>
      <c r="AC89" s="228"/>
      <c r="AD89" s="229"/>
      <c r="AE89" s="227"/>
      <c r="AF89" s="227"/>
      <c r="AG89" s="227"/>
      <c r="AH89" s="227"/>
      <c r="AI89" s="221"/>
      <c r="AJ89" s="222"/>
      <c r="AK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row>
    <row r="90" spans="1:141" s="68" customFormat="1" ht="17.25" customHeight="1" x14ac:dyDescent="0.35">
      <c r="A90" s="114">
        <v>11</v>
      </c>
      <c r="B90" s="114"/>
      <c r="C90" s="114"/>
      <c r="D90" s="114"/>
      <c r="E90" s="114"/>
      <c r="F90" s="114"/>
      <c r="G90" s="95"/>
      <c r="H90" s="114"/>
      <c r="I90" s="114"/>
      <c r="J90" s="95"/>
      <c r="K90" s="112"/>
      <c r="L90" s="114"/>
      <c r="M90" s="219"/>
      <c r="N90" s="232"/>
      <c r="O90" s="120"/>
      <c r="P90" s="120"/>
      <c r="Q90" s="120"/>
      <c r="R90" s="120"/>
      <c r="S90" s="120"/>
      <c r="T90" s="120"/>
      <c r="U90" s="120"/>
      <c r="V90" s="120"/>
      <c r="W90" s="229"/>
      <c r="X90" s="227"/>
      <c r="Y90" s="227"/>
      <c r="Z90" s="227"/>
      <c r="AA90" s="227"/>
      <c r="AB90" s="221"/>
      <c r="AC90" s="228"/>
      <c r="AD90" s="229"/>
      <c r="AE90" s="227"/>
      <c r="AF90" s="227"/>
      <c r="AG90" s="227"/>
      <c r="AH90" s="227"/>
      <c r="AI90" s="221"/>
      <c r="AJ90" s="222"/>
      <c r="AK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5"/>
      <c r="BS90" s="65"/>
      <c r="BT90" s="65"/>
      <c r="BU90" s="65"/>
      <c r="BV90" s="65"/>
      <c r="BW90" s="65"/>
      <c r="BX90" s="65"/>
      <c r="BY90" s="65"/>
      <c r="BZ90" s="65"/>
      <c r="CA90" s="65"/>
      <c r="CB90" s="65"/>
      <c r="CC90" s="65"/>
      <c r="CD90" s="65"/>
      <c r="CE90" s="65"/>
      <c r="CF90" s="65"/>
      <c r="CG90" s="65"/>
      <c r="CH90" s="65"/>
      <c r="CI90" s="65"/>
      <c r="CJ90" s="65"/>
      <c r="CK90" s="65"/>
      <c r="CL90" s="65"/>
      <c r="CM90" s="65"/>
      <c r="CN90" s="65"/>
      <c r="CO90" s="65"/>
      <c r="CP90" s="65"/>
      <c r="CQ90" s="65"/>
      <c r="CR90" s="65"/>
      <c r="CS90" s="65"/>
      <c r="CT90" s="65"/>
      <c r="CU90" s="65"/>
      <c r="CV90" s="65"/>
      <c r="CW90" s="65"/>
      <c r="CX90" s="65"/>
      <c r="CY90" s="65"/>
      <c r="CZ90" s="65"/>
      <c r="DA90" s="65"/>
      <c r="DB90" s="65"/>
      <c r="DC90" s="65"/>
      <c r="DD90" s="65"/>
      <c r="DE90" s="65"/>
      <c r="DF90" s="65"/>
      <c r="DG90" s="65"/>
      <c r="DH90" s="65"/>
      <c r="DI90" s="65"/>
      <c r="DJ90" s="65"/>
      <c r="DK90" s="65"/>
      <c r="DL90" s="65"/>
      <c r="DM90" s="65"/>
      <c r="DN90" s="65"/>
      <c r="DO90" s="65"/>
      <c r="DP90" s="65"/>
      <c r="DQ90" s="65"/>
      <c r="DR90" s="65"/>
      <c r="DS90" s="65"/>
      <c r="DT90" s="65"/>
      <c r="DU90" s="65"/>
      <c r="DV90" s="65"/>
      <c r="DW90" s="65"/>
      <c r="DX90" s="65"/>
      <c r="DY90" s="65"/>
      <c r="DZ90" s="65"/>
      <c r="EA90" s="65"/>
      <c r="EB90" s="65"/>
      <c r="EC90" s="65"/>
      <c r="ED90" s="65"/>
      <c r="EE90" s="65"/>
      <c r="EF90" s="65"/>
      <c r="EG90" s="65"/>
      <c r="EH90" s="65"/>
      <c r="EI90" s="65"/>
      <c r="EJ90" s="65"/>
      <c r="EK90" s="65"/>
    </row>
    <row r="91" spans="1:141" s="68" customFormat="1" ht="17.25" x14ac:dyDescent="0.35">
      <c r="A91" s="114">
        <v>12</v>
      </c>
      <c r="B91" s="114"/>
      <c r="C91" s="114"/>
      <c r="D91" s="114"/>
      <c r="E91" s="114"/>
      <c r="F91" s="114"/>
      <c r="G91" s="95"/>
      <c r="H91" s="114"/>
      <c r="I91" s="114"/>
      <c r="J91" s="95"/>
      <c r="K91" s="112"/>
      <c r="L91" s="114"/>
      <c r="M91" s="219"/>
      <c r="N91" s="232"/>
      <c r="O91" s="120"/>
      <c r="P91" s="120"/>
      <c r="Q91" s="120"/>
      <c r="R91" s="120"/>
      <c r="S91" s="120"/>
      <c r="T91" s="120"/>
      <c r="U91" s="120"/>
      <c r="V91" s="120"/>
      <c r="W91" s="229"/>
      <c r="X91" s="227"/>
      <c r="Y91" s="227"/>
      <c r="Z91" s="227"/>
      <c r="AA91" s="227"/>
      <c r="AB91" s="221"/>
      <c r="AC91" s="228"/>
      <c r="AD91" s="229"/>
      <c r="AE91" s="227"/>
      <c r="AF91" s="227"/>
      <c r="AG91" s="227"/>
      <c r="AH91" s="227"/>
      <c r="AI91" s="221"/>
      <c r="AJ91" s="222"/>
      <c r="AK91" s="65"/>
      <c r="AT91" s="65"/>
      <c r="AU91" s="65"/>
      <c r="AV91" s="65"/>
      <c r="AW91" s="65"/>
      <c r="AX91" s="65"/>
      <c r="AY91" s="65"/>
      <c r="AZ91" s="65"/>
      <c r="BA91" s="65"/>
      <c r="BB91" s="65"/>
      <c r="BC91" s="65"/>
      <c r="BD91" s="65"/>
      <c r="BE91" s="65"/>
      <c r="BF91" s="65"/>
      <c r="BG91" s="65"/>
      <c r="BH91" s="65"/>
      <c r="BI91" s="65"/>
      <c r="BJ91" s="65"/>
      <c r="BK91" s="65"/>
      <c r="BL91" s="65"/>
      <c r="BM91" s="65"/>
      <c r="BN91" s="65"/>
      <c r="BO91" s="65"/>
      <c r="BP91" s="65"/>
      <c r="BQ91" s="65"/>
      <c r="BR91" s="65"/>
      <c r="BS91" s="65"/>
      <c r="BT91" s="65"/>
      <c r="BU91" s="65"/>
      <c r="BV91" s="65"/>
      <c r="BW91" s="65"/>
      <c r="BX91" s="65"/>
      <c r="BY91" s="65"/>
      <c r="BZ91" s="65"/>
      <c r="CA91" s="65"/>
      <c r="CB91" s="65"/>
      <c r="CC91" s="65"/>
      <c r="CD91" s="65"/>
      <c r="CE91" s="65"/>
      <c r="CF91" s="65"/>
      <c r="CG91" s="65"/>
      <c r="CH91" s="65"/>
      <c r="CI91" s="65"/>
      <c r="CJ91" s="65"/>
      <c r="CK91" s="65"/>
      <c r="CL91" s="65"/>
      <c r="CM91" s="65"/>
      <c r="CN91" s="65"/>
      <c r="CO91" s="65"/>
      <c r="CP91" s="65"/>
      <c r="CQ91" s="65"/>
      <c r="CR91" s="65"/>
      <c r="CS91" s="65"/>
      <c r="CT91" s="65"/>
      <c r="CU91" s="65"/>
      <c r="CV91" s="65"/>
      <c r="CW91" s="65"/>
      <c r="CX91" s="65"/>
      <c r="CY91" s="65"/>
      <c r="CZ91" s="65"/>
      <c r="DA91" s="65"/>
      <c r="DB91" s="65"/>
      <c r="DC91" s="65"/>
      <c r="DD91" s="65"/>
      <c r="DE91" s="65"/>
      <c r="DF91" s="65"/>
      <c r="DG91" s="65"/>
      <c r="DH91" s="65"/>
      <c r="DI91" s="65"/>
      <c r="DJ91" s="65"/>
      <c r="DK91" s="65"/>
      <c r="DL91" s="65"/>
      <c r="DM91" s="65"/>
      <c r="DN91" s="65"/>
      <c r="DO91" s="65"/>
      <c r="DP91" s="65"/>
      <c r="DQ91" s="65"/>
      <c r="DR91" s="65"/>
      <c r="DS91" s="65"/>
      <c r="DT91" s="65"/>
      <c r="DU91" s="65"/>
      <c r="DV91" s="65"/>
      <c r="DW91" s="65"/>
      <c r="DX91" s="65"/>
      <c r="DY91" s="65"/>
      <c r="DZ91" s="65"/>
      <c r="EA91" s="65"/>
      <c r="EB91" s="65"/>
      <c r="EC91" s="65"/>
      <c r="ED91" s="65"/>
      <c r="EE91" s="65"/>
      <c r="EF91" s="65"/>
      <c r="EG91" s="65"/>
      <c r="EH91" s="65"/>
      <c r="EI91" s="65"/>
      <c r="EJ91" s="65"/>
      <c r="EK91" s="65"/>
    </row>
    <row r="92" spans="1:141" s="68" customFormat="1" ht="17.25" x14ac:dyDescent="0.35">
      <c r="A92" s="114">
        <v>13</v>
      </c>
      <c r="B92" s="114"/>
      <c r="C92" s="114"/>
      <c r="D92" s="114"/>
      <c r="E92" s="114"/>
      <c r="F92" s="114"/>
      <c r="G92" s="95"/>
      <c r="H92" s="114"/>
      <c r="I92" s="114"/>
      <c r="J92" s="95"/>
      <c r="K92" s="112"/>
      <c r="L92" s="114"/>
      <c r="M92" s="219"/>
      <c r="N92" s="232"/>
      <c r="O92" s="120"/>
      <c r="P92" s="120"/>
      <c r="Q92" s="120"/>
      <c r="R92" s="120"/>
      <c r="S92" s="120"/>
      <c r="T92" s="120"/>
      <c r="U92" s="120"/>
      <c r="V92" s="120"/>
      <c r="W92" s="229"/>
      <c r="X92" s="227"/>
      <c r="Y92" s="227"/>
      <c r="Z92" s="227"/>
      <c r="AA92" s="227"/>
      <c r="AB92" s="221"/>
      <c r="AC92" s="228"/>
      <c r="AD92" s="229"/>
      <c r="AE92" s="227"/>
      <c r="AF92" s="227"/>
      <c r="AG92" s="227"/>
      <c r="AH92" s="227"/>
      <c r="AI92" s="221"/>
      <c r="AJ92" s="222"/>
      <c r="AK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65"/>
      <c r="DK92" s="65"/>
      <c r="DL92" s="65"/>
      <c r="DM92" s="65"/>
      <c r="DN92" s="65"/>
      <c r="DO92" s="65"/>
      <c r="DP92" s="65"/>
      <c r="DQ92" s="65"/>
      <c r="DR92" s="65"/>
      <c r="DS92" s="65"/>
      <c r="DT92" s="65"/>
      <c r="DU92" s="65"/>
      <c r="DV92" s="65"/>
      <c r="DW92" s="65"/>
      <c r="DX92" s="65"/>
      <c r="DY92" s="65"/>
      <c r="DZ92" s="65"/>
      <c r="EA92" s="65"/>
      <c r="EB92" s="65"/>
      <c r="EC92" s="65"/>
      <c r="ED92" s="65"/>
      <c r="EE92" s="65"/>
      <c r="EF92" s="65"/>
      <c r="EG92" s="65"/>
      <c r="EH92" s="65"/>
      <c r="EI92" s="65"/>
      <c r="EJ92" s="65"/>
      <c r="EK92" s="65"/>
    </row>
    <row r="93" spans="1:141" s="68" customFormat="1" ht="17.25" x14ac:dyDescent="0.35">
      <c r="A93" s="114"/>
      <c r="B93" s="114"/>
      <c r="C93" s="114"/>
      <c r="D93" s="114"/>
      <c r="E93" s="114"/>
      <c r="F93" s="114"/>
      <c r="G93" s="95"/>
      <c r="H93" s="114"/>
      <c r="I93" s="114"/>
      <c r="J93" s="95"/>
      <c r="K93" s="112"/>
      <c r="L93" s="114"/>
      <c r="M93" s="219"/>
      <c r="N93" s="232"/>
      <c r="O93" s="120"/>
      <c r="P93" s="120"/>
      <c r="Q93" s="120"/>
      <c r="R93" s="120"/>
      <c r="S93" s="120"/>
      <c r="T93" s="120"/>
      <c r="U93" s="120"/>
      <c r="V93" s="120"/>
      <c r="W93" s="229"/>
      <c r="X93" s="227"/>
      <c r="Y93" s="227"/>
      <c r="Z93" s="227"/>
      <c r="AA93" s="227"/>
      <c r="AB93" s="221"/>
      <c r="AC93" s="228"/>
      <c r="AD93" s="229"/>
      <c r="AE93" s="227"/>
      <c r="AF93" s="227"/>
      <c r="AG93" s="227"/>
      <c r="AH93" s="227"/>
      <c r="AI93" s="221"/>
      <c r="AJ93" s="222"/>
      <c r="AK93" s="65"/>
      <c r="AT93" s="65"/>
      <c r="AU93" s="65"/>
      <c r="AV93" s="65"/>
      <c r="AW93" s="65"/>
      <c r="AX93" s="65"/>
      <c r="AY93" s="65"/>
      <c r="AZ93" s="65"/>
      <c r="BA93" s="65"/>
      <c r="BB93" s="65"/>
      <c r="BC93" s="65"/>
      <c r="BD93" s="65"/>
      <c r="BE93" s="65"/>
      <c r="BF93" s="65"/>
      <c r="BG93" s="65"/>
      <c r="BH93" s="65"/>
      <c r="BI93" s="65"/>
      <c r="BJ93" s="65"/>
      <c r="BK93" s="65"/>
      <c r="BL93" s="65"/>
      <c r="BM93" s="65"/>
      <c r="BN93" s="65"/>
      <c r="BO93" s="65"/>
      <c r="BP93" s="65"/>
      <c r="BQ93" s="65"/>
      <c r="BR93" s="65"/>
      <c r="BS93" s="65"/>
      <c r="BT93" s="65"/>
      <c r="BU93" s="6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row>
    <row r="94" spans="1:141" s="68" customFormat="1" ht="17.25" x14ac:dyDescent="0.35">
      <c r="A94" s="114"/>
      <c r="B94" s="114"/>
      <c r="C94" s="114"/>
      <c r="D94" s="114"/>
      <c r="E94" s="114"/>
      <c r="F94" s="114"/>
      <c r="G94" s="95"/>
      <c r="H94" s="114"/>
      <c r="I94" s="114"/>
      <c r="J94" s="95"/>
      <c r="K94" s="112"/>
      <c r="L94" s="114"/>
      <c r="M94" s="219"/>
      <c r="N94" s="232"/>
      <c r="O94" s="120"/>
      <c r="P94" s="120"/>
      <c r="Q94" s="120"/>
      <c r="R94" s="120"/>
      <c r="S94" s="120"/>
      <c r="T94" s="120"/>
      <c r="U94" s="120"/>
      <c r="V94" s="120"/>
      <c r="W94" s="229"/>
      <c r="X94" s="227"/>
      <c r="Y94" s="227"/>
      <c r="Z94" s="227"/>
      <c r="AA94" s="227"/>
      <c r="AB94" s="221"/>
      <c r="AC94" s="228"/>
      <c r="AD94" s="229"/>
      <c r="AE94" s="227"/>
      <c r="AF94" s="227"/>
      <c r="AG94" s="227"/>
      <c r="AH94" s="227"/>
      <c r="AI94" s="221"/>
      <c r="AJ94" s="222"/>
      <c r="AK94" s="65"/>
      <c r="AT94" s="65"/>
      <c r="AU94" s="65"/>
      <c r="AV94" s="65"/>
      <c r="AW94" s="65"/>
      <c r="AX94" s="65"/>
      <c r="AY94" s="65"/>
      <c r="AZ94" s="65"/>
      <c r="BA94" s="65"/>
      <c r="BB94" s="65"/>
      <c r="BC94" s="65"/>
      <c r="BD94" s="65"/>
      <c r="BE94" s="65"/>
      <c r="BF94" s="65"/>
      <c r="BG94" s="65"/>
      <c r="BH94" s="65"/>
      <c r="BI94" s="65"/>
      <c r="BJ94" s="65"/>
      <c r="BK94" s="65"/>
      <c r="BL94" s="65"/>
      <c r="BM94" s="65"/>
      <c r="BN94" s="65"/>
      <c r="BO94" s="65"/>
      <c r="BP94" s="65"/>
      <c r="BQ94" s="65"/>
      <c r="BR94" s="65"/>
      <c r="BS94" s="65"/>
      <c r="BT94" s="65"/>
      <c r="BU94" s="6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row>
    <row r="95" spans="1:141" s="68" customFormat="1" ht="17.25" x14ac:dyDescent="0.35">
      <c r="A95" s="114"/>
      <c r="B95" s="114"/>
      <c r="C95" s="114"/>
      <c r="D95" s="114"/>
      <c r="E95" s="114"/>
      <c r="F95" s="114"/>
      <c r="G95" s="95"/>
      <c r="H95" s="114"/>
      <c r="I95" s="114"/>
      <c r="J95" s="95"/>
      <c r="K95" s="112"/>
      <c r="L95" s="114"/>
      <c r="M95" s="219"/>
      <c r="N95" s="232"/>
      <c r="O95" s="120"/>
      <c r="P95" s="120"/>
      <c r="Q95" s="120"/>
      <c r="R95" s="120"/>
      <c r="S95" s="120"/>
      <c r="T95" s="120"/>
      <c r="U95" s="120"/>
      <c r="V95" s="120"/>
      <c r="W95" s="229"/>
      <c r="X95" s="227"/>
      <c r="Y95" s="227"/>
      <c r="Z95" s="227"/>
      <c r="AA95" s="227"/>
      <c r="AB95" s="221"/>
      <c r="AC95" s="228"/>
      <c r="AD95" s="229"/>
      <c r="AE95" s="227"/>
      <c r="AF95" s="227"/>
      <c r="AG95" s="227"/>
      <c r="AH95" s="227"/>
      <c r="AI95" s="221"/>
      <c r="AJ95" s="222"/>
      <c r="AK95" s="65"/>
      <c r="AT95" s="65"/>
      <c r="AU95" s="65"/>
      <c r="AV95" s="65"/>
      <c r="AW95" s="65"/>
      <c r="AX95" s="65"/>
      <c r="AY95" s="65"/>
      <c r="AZ95" s="65"/>
      <c r="BA95" s="65"/>
      <c r="BB95" s="65"/>
      <c r="BC95" s="65"/>
      <c r="BD95" s="65"/>
      <c r="BE95" s="65"/>
      <c r="BF95" s="65"/>
      <c r="BG95" s="65"/>
      <c r="BH95" s="65"/>
      <c r="BI95" s="65"/>
      <c r="BJ95" s="65"/>
      <c r="BK95" s="65"/>
      <c r="BL95" s="65"/>
      <c r="BM95" s="65"/>
      <c r="BN95" s="65"/>
      <c r="BO95" s="65"/>
      <c r="BP95" s="65"/>
      <c r="BQ95" s="65"/>
      <c r="BR95" s="65"/>
      <c r="BS95" s="65"/>
      <c r="BT95" s="65"/>
      <c r="BU95" s="65"/>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row>
    <row r="96" spans="1:141" s="68" customFormat="1" ht="17.25" x14ac:dyDescent="0.35">
      <c r="A96" s="114"/>
      <c r="B96" s="114"/>
      <c r="C96" s="114"/>
      <c r="D96" s="114"/>
      <c r="E96" s="114"/>
      <c r="F96" s="114"/>
      <c r="G96" s="95"/>
      <c r="H96" s="114"/>
      <c r="I96" s="114"/>
      <c r="J96" s="95"/>
      <c r="K96" s="112"/>
      <c r="L96" s="114"/>
      <c r="M96" s="219"/>
      <c r="N96" s="232"/>
      <c r="O96" s="120"/>
      <c r="P96" s="120"/>
      <c r="Q96" s="120"/>
      <c r="R96" s="120"/>
      <c r="S96" s="120"/>
      <c r="T96" s="120"/>
      <c r="U96" s="120"/>
      <c r="V96" s="120"/>
      <c r="W96" s="229"/>
      <c r="X96" s="227"/>
      <c r="Y96" s="227"/>
      <c r="Z96" s="227"/>
      <c r="AA96" s="227"/>
      <c r="AB96" s="221"/>
      <c r="AC96" s="228"/>
      <c r="AD96" s="229"/>
      <c r="AE96" s="227"/>
      <c r="AF96" s="227"/>
      <c r="AG96" s="227"/>
      <c r="AH96" s="227"/>
      <c r="AI96" s="221"/>
      <c r="AJ96" s="222"/>
      <c r="AK96" s="65"/>
      <c r="AT96" s="65"/>
      <c r="AU96" s="65"/>
      <c r="AV96" s="65"/>
      <c r="AW96" s="65"/>
      <c r="AX96" s="65"/>
      <c r="AY96" s="65"/>
      <c r="AZ96" s="65"/>
      <c r="BA96" s="65"/>
      <c r="BB96" s="65"/>
      <c r="BC96" s="65"/>
      <c r="BD96" s="65"/>
      <c r="BE96" s="65"/>
      <c r="BF96" s="65"/>
      <c r="BG96" s="65"/>
      <c r="BH96" s="65"/>
      <c r="BI96" s="65"/>
      <c r="BJ96" s="65"/>
      <c r="BK96" s="65"/>
      <c r="BL96" s="65"/>
      <c r="BM96" s="65"/>
      <c r="BN96" s="65"/>
      <c r="BO96" s="65"/>
      <c r="BP96" s="65"/>
      <c r="BQ96" s="65"/>
      <c r="BR96" s="65"/>
      <c r="BS96" s="65"/>
      <c r="BT96" s="65"/>
      <c r="BU96" s="65"/>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row>
    <row r="97" spans="1:141" s="68" customFormat="1" ht="17.25" x14ac:dyDescent="0.35">
      <c r="A97" s="114"/>
      <c r="B97" s="114"/>
      <c r="C97" s="114"/>
      <c r="D97" s="114"/>
      <c r="E97" s="114"/>
      <c r="F97" s="114"/>
      <c r="G97" s="95"/>
      <c r="H97" s="114"/>
      <c r="I97" s="114"/>
      <c r="J97" s="95"/>
      <c r="K97" s="112"/>
      <c r="L97" s="114"/>
      <c r="M97" s="219"/>
      <c r="N97" s="232"/>
      <c r="O97" s="120"/>
      <c r="P97" s="120"/>
      <c r="Q97" s="120"/>
      <c r="R97" s="120"/>
      <c r="S97" s="120"/>
      <c r="T97" s="120"/>
      <c r="U97" s="120"/>
      <c r="V97" s="120"/>
      <c r="W97" s="229"/>
      <c r="X97" s="227"/>
      <c r="Y97" s="227"/>
      <c r="Z97" s="227"/>
      <c r="AA97" s="227"/>
      <c r="AB97" s="221"/>
      <c r="AC97" s="228"/>
      <c r="AD97" s="229"/>
      <c r="AE97" s="227"/>
      <c r="AF97" s="227"/>
      <c r="AG97" s="227"/>
      <c r="AH97" s="227"/>
      <c r="AI97" s="221"/>
      <c r="AJ97" s="222"/>
      <c r="AK97" s="65"/>
      <c r="AT97" s="65"/>
      <c r="AU97" s="65"/>
      <c r="AV97" s="65"/>
      <c r="AW97" s="65"/>
      <c r="AX97" s="65"/>
      <c r="AY97" s="65"/>
      <c r="AZ97" s="65"/>
      <c r="BA97" s="65"/>
      <c r="BB97" s="65"/>
      <c r="BC97" s="65"/>
      <c r="BD97" s="65"/>
      <c r="BE97" s="65"/>
      <c r="BF97" s="65"/>
      <c r="BG97" s="65"/>
      <c r="BH97" s="65"/>
      <c r="BI97" s="65"/>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row>
    <row r="98" spans="1:141" s="68" customFormat="1" ht="17.25" x14ac:dyDescent="0.35">
      <c r="A98" s="114"/>
      <c r="B98" s="114"/>
      <c r="C98" s="114"/>
      <c r="D98" s="114"/>
      <c r="E98" s="114"/>
      <c r="F98" s="114"/>
      <c r="G98" s="95"/>
      <c r="H98" s="114"/>
      <c r="I98" s="114"/>
      <c r="J98" s="95"/>
      <c r="K98" s="112"/>
      <c r="L98" s="114"/>
      <c r="M98" s="219"/>
      <c r="N98" s="232"/>
      <c r="O98" s="120"/>
      <c r="P98" s="120"/>
      <c r="Q98" s="120"/>
      <c r="R98" s="120"/>
      <c r="S98" s="120"/>
      <c r="T98" s="120"/>
      <c r="U98" s="120"/>
      <c r="V98" s="120"/>
      <c r="W98" s="229"/>
      <c r="X98" s="227"/>
      <c r="Y98" s="227"/>
      <c r="Z98" s="227"/>
      <c r="AA98" s="227"/>
      <c r="AB98" s="221"/>
      <c r="AC98" s="228"/>
      <c r="AD98" s="229"/>
      <c r="AE98" s="227"/>
      <c r="AF98" s="227"/>
      <c r="AG98" s="227"/>
      <c r="AH98" s="227"/>
      <c r="AI98" s="221"/>
      <c r="AJ98" s="222"/>
      <c r="AK98" s="65"/>
      <c r="AT98" s="65"/>
      <c r="AU98" s="65"/>
      <c r="AV98" s="65"/>
      <c r="AW98" s="65"/>
      <c r="AX98" s="65"/>
      <c r="AY98" s="65"/>
      <c r="AZ98" s="65"/>
      <c r="BA98" s="65"/>
      <c r="BB98" s="65"/>
      <c r="BC98" s="65"/>
      <c r="BD98" s="65"/>
      <c r="BE98" s="65"/>
      <c r="BF98" s="65"/>
      <c r="BG98" s="65"/>
      <c r="BH98" s="65"/>
      <c r="BI98" s="65"/>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row>
    <row r="99" spans="1:141" s="68" customFormat="1" ht="17.25" x14ac:dyDescent="0.35">
      <c r="A99" s="114"/>
      <c r="B99" s="114"/>
      <c r="C99" s="114"/>
      <c r="D99" s="114"/>
      <c r="E99" s="114"/>
      <c r="F99" s="114"/>
      <c r="G99" s="95"/>
      <c r="H99" s="114"/>
      <c r="I99" s="114"/>
      <c r="J99" s="95"/>
      <c r="K99" s="112"/>
      <c r="L99" s="114"/>
      <c r="M99" s="219"/>
      <c r="N99" s="232"/>
      <c r="O99" s="120"/>
      <c r="P99" s="120"/>
      <c r="Q99" s="120"/>
      <c r="R99" s="120"/>
      <c r="S99" s="120"/>
      <c r="T99" s="120"/>
      <c r="U99" s="120"/>
      <c r="V99" s="120"/>
      <c r="W99" s="229"/>
      <c r="X99" s="227"/>
      <c r="Y99" s="227"/>
      <c r="Z99" s="227"/>
      <c r="AA99" s="227"/>
      <c r="AB99" s="221"/>
      <c r="AC99" s="228"/>
      <c r="AD99" s="229"/>
      <c r="AE99" s="227"/>
      <c r="AF99" s="227"/>
      <c r="AG99" s="227"/>
      <c r="AH99" s="227"/>
      <c r="AI99" s="221"/>
      <c r="AJ99" s="222"/>
      <c r="AK99" s="65"/>
      <c r="AT99" s="65"/>
      <c r="AU99" s="65"/>
      <c r="AV99" s="65"/>
      <c r="AW99" s="65"/>
      <c r="AX99" s="65"/>
      <c r="AY99" s="65"/>
      <c r="AZ99" s="65"/>
      <c r="BA99" s="65"/>
      <c r="BB99" s="65"/>
      <c r="BC99" s="65"/>
      <c r="BD99" s="65"/>
      <c r="BE99" s="65"/>
      <c r="BF99" s="65"/>
      <c r="BG99" s="65"/>
      <c r="BH99" s="65"/>
      <c r="BI99" s="65"/>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row>
    <row r="100" spans="1:141" s="65" customFormat="1" ht="17.25" customHeight="1" x14ac:dyDescent="0.35">
      <c r="A100" s="114"/>
      <c r="B100" s="114"/>
      <c r="C100" s="114"/>
      <c r="D100" s="114"/>
      <c r="E100" s="114"/>
      <c r="F100" s="114"/>
      <c r="G100" s="95"/>
      <c r="H100" s="114"/>
      <c r="I100" s="114"/>
      <c r="J100" s="95"/>
      <c r="K100" s="112"/>
      <c r="L100" s="114"/>
      <c r="M100" s="219"/>
      <c r="N100" s="231"/>
      <c r="O100" s="120"/>
      <c r="P100" s="120"/>
      <c r="Q100" s="120"/>
      <c r="R100" s="120"/>
      <c r="S100" s="120"/>
      <c r="T100" s="120"/>
      <c r="U100" s="120"/>
      <c r="V100" s="120"/>
      <c r="W100" s="229"/>
      <c r="X100" s="227"/>
      <c r="Y100" s="227"/>
      <c r="Z100" s="227"/>
      <c r="AA100" s="227"/>
      <c r="AB100" s="221"/>
      <c r="AC100" s="228"/>
      <c r="AD100" s="229"/>
      <c r="AE100" s="227"/>
      <c r="AF100" s="227"/>
      <c r="AG100" s="227"/>
      <c r="AH100" s="227"/>
      <c r="AI100" s="221"/>
      <c r="AJ100" s="222"/>
    </row>
    <row r="101" spans="1:141" s="65" customFormat="1" ht="17.25" x14ac:dyDescent="0.35">
      <c r="A101" s="114"/>
      <c r="B101" s="114"/>
      <c r="C101" s="114"/>
      <c r="D101" s="114"/>
      <c r="E101" s="114"/>
      <c r="F101" s="114"/>
      <c r="G101" s="95"/>
      <c r="H101" s="114"/>
      <c r="I101" s="114"/>
      <c r="J101" s="95"/>
      <c r="K101" s="112"/>
      <c r="L101" s="114"/>
      <c r="M101" s="219"/>
      <c r="N101" s="231"/>
      <c r="O101" s="120"/>
      <c r="P101" s="120"/>
      <c r="Q101" s="120"/>
      <c r="R101" s="120"/>
      <c r="S101" s="120"/>
      <c r="T101" s="120"/>
      <c r="U101" s="120"/>
      <c r="V101" s="120"/>
      <c r="W101" s="229"/>
      <c r="X101" s="227"/>
      <c r="Y101" s="227"/>
      <c r="Z101" s="227"/>
      <c r="AA101" s="227"/>
      <c r="AB101" s="221"/>
      <c r="AC101" s="228"/>
      <c r="AD101" s="229"/>
      <c r="AE101" s="227"/>
      <c r="AF101" s="227"/>
      <c r="AG101" s="227"/>
      <c r="AH101" s="227"/>
      <c r="AI101" s="221"/>
      <c r="AJ101" s="222"/>
    </row>
    <row r="102" spans="1:141" s="65" customFormat="1" ht="17.25" x14ac:dyDescent="0.35">
      <c r="A102" s="114"/>
      <c r="B102" s="114"/>
      <c r="C102" s="114"/>
      <c r="D102" s="114"/>
      <c r="E102" s="114"/>
      <c r="F102" s="114"/>
      <c r="G102" s="95"/>
      <c r="H102" s="114"/>
      <c r="I102" s="114"/>
      <c r="J102" s="95"/>
      <c r="K102" s="112"/>
      <c r="L102" s="114"/>
      <c r="M102" s="219"/>
      <c r="N102" s="231"/>
      <c r="O102" s="120"/>
      <c r="P102" s="120"/>
      <c r="Q102" s="120"/>
      <c r="R102" s="120"/>
      <c r="S102" s="120"/>
      <c r="T102" s="120"/>
      <c r="U102" s="120"/>
      <c r="V102" s="120"/>
      <c r="W102" s="229"/>
      <c r="X102" s="227"/>
      <c r="Y102" s="227"/>
      <c r="Z102" s="227"/>
      <c r="AA102" s="227"/>
      <c r="AB102" s="221"/>
      <c r="AC102" s="228"/>
      <c r="AD102" s="229"/>
      <c r="AE102" s="227"/>
      <c r="AF102" s="227"/>
      <c r="AG102" s="227"/>
      <c r="AH102" s="227"/>
      <c r="AI102" s="221"/>
      <c r="AJ102" s="222"/>
    </row>
    <row r="103" spans="1:141" s="65" customFormat="1" ht="17.25" x14ac:dyDescent="0.35">
      <c r="A103" s="114"/>
      <c r="B103" s="114"/>
      <c r="C103" s="114"/>
      <c r="D103" s="114"/>
      <c r="E103" s="114"/>
      <c r="F103" s="114"/>
      <c r="G103" s="95"/>
      <c r="H103" s="114"/>
      <c r="I103" s="114"/>
      <c r="J103" s="95"/>
      <c r="K103" s="112"/>
      <c r="L103" s="114"/>
      <c r="M103" s="219"/>
      <c r="N103" s="231"/>
      <c r="O103" s="120"/>
      <c r="P103" s="120"/>
      <c r="Q103" s="120"/>
      <c r="R103" s="120"/>
      <c r="S103" s="120"/>
      <c r="T103" s="120"/>
      <c r="U103" s="120"/>
      <c r="V103" s="120"/>
      <c r="W103" s="229"/>
      <c r="X103" s="227"/>
      <c r="Y103" s="227"/>
      <c r="Z103" s="227"/>
      <c r="AA103" s="227"/>
      <c r="AB103" s="221"/>
      <c r="AC103" s="228"/>
      <c r="AD103" s="229"/>
      <c r="AE103" s="227"/>
      <c r="AF103" s="227"/>
      <c r="AG103" s="227"/>
      <c r="AH103" s="227"/>
      <c r="AI103" s="221"/>
      <c r="AJ103" s="222"/>
    </row>
    <row r="104" spans="1:141" s="65" customFormat="1" ht="17.25" x14ac:dyDescent="0.35">
      <c r="A104" s="114"/>
      <c r="B104" s="114"/>
      <c r="C104" s="114"/>
      <c r="D104" s="114"/>
      <c r="E104" s="114"/>
      <c r="F104" s="114"/>
      <c r="G104" s="95"/>
      <c r="H104" s="114"/>
      <c r="I104" s="114"/>
      <c r="J104" s="95"/>
      <c r="K104" s="112"/>
      <c r="L104" s="114"/>
      <c r="M104" s="219"/>
      <c r="N104" s="231"/>
      <c r="O104" s="120"/>
      <c r="P104" s="120"/>
      <c r="Q104" s="120"/>
      <c r="R104" s="120"/>
      <c r="S104" s="120"/>
      <c r="T104" s="120"/>
      <c r="U104" s="120"/>
      <c r="V104" s="120"/>
      <c r="W104" s="229"/>
      <c r="X104" s="227"/>
      <c r="Y104" s="227"/>
      <c r="Z104" s="227"/>
      <c r="AA104" s="227"/>
      <c r="AB104" s="221"/>
      <c r="AC104" s="228"/>
      <c r="AD104" s="229"/>
      <c r="AE104" s="227"/>
      <c r="AF104" s="227"/>
      <c r="AG104" s="227"/>
      <c r="AH104" s="227"/>
      <c r="AI104" s="221"/>
      <c r="AJ104" s="222"/>
    </row>
    <row r="105" spans="1:141" s="65" customFormat="1" ht="17.25" x14ac:dyDescent="0.35">
      <c r="A105" s="114"/>
      <c r="B105" s="114"/>
      <c r="C105" s="114"/>
      <c r="D105" s="114"/>
      <c r="E105" s="114"/>
      <c r="F105" s="114"/>
      <c r="G105" s="95"/>
      <c r="H105" s="114"/>
      <c r="I105" s="114"/>
      <c r="J105" s="95"/>
      <c r="K105" s="112"/>
      <c r="L105" s="114"/>
      <c r="M105" s="219"/>
      <c r="N105" s="231"/>
      <c r="O105" s="120"/>
      <c r="P105" s="120"/>
      <c r="Q105" s="120"/>
      <c r="R105" s="120"/>
      <c r="S105" s="120"/>
      <c r="T105" s="120"/>
      <c r="U105" s="120"/>
      <c r="V105" s="120"/>
      <c r="W105" s="229"/>
      <c r="X105" s="227"/>
      <c r="Y105" s="227"/>
      <c r="Z105" s="227"/>
      <c r="AA105" s="227"/>
      <c r="AB105" s="221"/>
      <c r="AC105" s="228"/>
      <c r="AD105" s="229"/>
      <c r="AE105" s="227"/>
      <c r="AF105" s="227"/>
      <c r="AG105" s="227"/>
      <c r="AH105" s="227"/>
      <c r="AI105" s="221"/>
      <c r="AJ105" s="222"/>
    </row>
    <row r="106" spans="1:141" s="65" customFormat="1" ht="17.25" x14ac:dyDescent="0.35">
      <c r="A106" s="114"/>
      <c r="B106" s="114"/>
      <c r="C106" s="114"/>
      <c r="D106" s="114"/>
      <c r="E106" s="114"/>
      <c r="F106" s="114"/>
      <c r="G106" s="95"/>
      <c r="H106" s="114"/>
      <c r="I106" s="114"/>
      <c r="J106" s="95"/>
      <c r="K106" s="112"/>
      <c r="L106" s="114"/>
      <c r="M106" s="219"/>
      <c r="N106" s="231"/>
      <c r="O106" s="120"/>
      <c r="P106" s="120"/>
      <c r="Q106" s="120"/>
      <c r="R106" s="120"/>
      <c r="S106" s="120"/>
      <c r="T106" s="120"/>
      <c r="U106" s="120"/>
      <c r="V106" s="120"/>
      <c r="W106" s="229"/>
      <c r="X106" s="227"/>
      <c r="Y106" s="227"/>
      <c r="Z106" s="227"/>
      <c r="AA106" s="227"/>
      <c r="AB106" s="221"/>
      <c r="AC106" s="228"/>
      <c r="AD106" s="229"/>
      <c r="AE106" s="227"/>
      <c r="AF106" s="227"/>
      <c r="AG106" s="227"/>
      <c r="AH106" s="227"/>
      <c r="AI106" s="221"/>
      <c r="AJ106" s="222"/>
    </row>
    <row r="107" spans="1:141" s="65" customFormat="1" ht="17.25" x14ac:dyDescent="0.35">
      <c r="A107" s="114"/>
      <c r="B107" s="114"/>
      <c r="C107" s="114"/>
      <c r="D107" s="114"/>
      <c r="E107" s="114"/>
      <c r="F107" s="114"/>
      <c r="G107" s="95"/>
      <c r="H107" s="114"/>
      <c r="I107" s="114"/>
      <c r="J107" s="95"/>
      <c r="K107" s="112"/>
      <c r="L107" s="114"/>
      <c r="M107" s="219"/>
      <c r="N107" s="231"/>
      <c r="O107" s="120"/>
      <c r="P107" s="120"/>
      <c r="Q107" s="120"/>
      <c r="R107" s="120"/>
      <c r="S107" s="120"/>
      <c r="T107" s="120"/>
      <c r="U107" s="120"/>
      <c r="V107" s="120"/>
      <c r="W107" s="229"/>
      <c r="X107" s="227"/>
      <c r="Y107" s="227"/>
      <c r="Z107" s="227"/>
      <c r="AA107" s="227"/>
      <c r="AB107" s="221"/>
      <c r="AC107" s="228"/>
      <c r="AD107" s="229"/>
      <c r="AE107" s="227"/>
      <c r="AF107" s="227"/>
      <c r="AG107" s="227"/>
      <c r="AH107" s="227"/>
      <c r="AI107" s="221"/>
      <c r="AJ107" s="222"/>
    </row>
    <row r="108" spans="1:141" s="65" customFormat="1" ht="17.25" customHeight="1" x14ac:dyDescent="0.35">
      <c r="A108" s="114"/>
      <c r="B108" s="114"/>
      <c r="C108" s="114"/>
      <c r="D108" s="114"/>
      <c r="E108" s="114"/>
      <c r="F108" s="114"/>
      <c r="G108" s="95"/>
      <c r="H108" s="114"/>
      <c r="I108" s="114"/>
      <c r="J108" s="95"/>
      <c r="K108" s="112"/>
      <c r="L108" s="114"/>
      <c r="M108" s="219"/>
      <c r="N108" s="231"/>
      <c r="O108" s="120"/>
      <c r="P108" s="120"/>
      <c r="Q108" s="120"/>
      <c r="R108" s="120"/>
      <c r="S108" s="120"/>
      <c r="T108" s="120"/>
      <c r="U108" s="120"/>
      <c r="V108" s="120"/>
      <c r="W108" s="229"/>
      <c r="X108" s="227"/>
      <c r="Y108" s="227"/>
      <c r="Z108" s="227"/>
      <c r="AA108" s="227"/>
      <c r="AB108" s="221"/>
      <c r="AC108" s="228"/>
      <c r="AD108" s="229"/>
      <c r="AE108" s="227"/>
      <c r="AF108" s="227"/>
      <c r="AG108" s="227"/>
      <c r="AH108" s="227"/>
      <c r="AI108" s="221"/>
      <c r="AJ108" s="222"/>
    </row>
    <row r="109" spans="1:141" s="65" customFormat="1" ht="17.25" x14ac:dyDescent="0.35">
      <c r="A109" s="114"/>
      <c r="B109" s="114"/>
      <c r="C109" s="114"/>
      <c r="D109" s="114"/>
      <c r="E109" s="114"/>
      <c r="F109" s="114"/>
      <c r="G109" s="95"/>
      <c r="H109" s="114"/>
      <c r="I109" s="114"/>
      <c r="J109" s="95"/>
      <c r="K109" s="112"/>
      <c r="L109" s="114"/>
      <c r="M109" s="219"/>
      <c r="N109" s="231"/>
      <c r="O109" s="120"/>
      <c r="P109" s="120"/>
      <c r="Q109" s="120"/>
      <c r="R109" s="120"/>
      <c r="S109" s="120"/>
      <c r="T109" s="120"/>
      <c r="U109" s="120"/>
      <c r="V109" s="120"/>
      <c r="W109" s="229"/>
      <c r="X109" s="227"/>
      <c r="Y109" s="227"/>
      <c r="Z109" s="227"/>
      <c r="AA109" s="227"/>
      <c r="AB109" s="221"/>
      <c r="AC109" s="228"/>
      <c r="AD109" s="229"/>
      <c r="AE109" s="227"/>
      <c r="AF109" s="227"/>
      <c r="AG109" s="227"/>
      <c r="AH109" s="227"/>
      <c r="AI109" s="221"/>
      <c r="AJ109" s="222"/>
    </row>
    <row r="110" spans="1:141" s="65" customFormat="1" ht="17.25" x14ac:dyDescent="0.35">
      <c r="A110" s="114"/>
      <c r="B110" s="114"/>
      <c r="C110" s="114"/>
      <c r="D110" s="114"/>
      <c r="E110" s="114"/>
      <c r="F110" s="114"/>
      <c r="G110" s="95"/>
      <c r="H110" s="114"/>
      <c r="I110" s="114"/>
      <c r="J110" s="95"/>
      <c r="K110" s="112"/>
      <c r="L110" s="114"/>
      <c r="M110" s="219"/>
      <c r="N110" s="231"/>
      <c r="O110" s="120"/>
      <c r="P110" s="120"/>
      <c r="Q110" s="120"/>
      <c r="R110" s="120"/>
      <c r="S110" s="120"/>
      <c r="T110" s="120"/>
      <c r="U110" s="120"/>
      <c r="V110" s="120"/>
      <c r="W110" s="229"/>
      <c r="X110" s="227"/>
      <c r="Y110" s="227"/>
      <c r="Z110" s="227"/>
      <c r="AA110" s="227"/>
      <c r="AB110" s="221"/>
      <c r="AC110" s="228"/>
      <c r="AD110" s="229"/>
      <c r="AE110" s="227"/>
      <c r="AF110" s="227"/>
      <c r="AG110" s="227"/>
      <c r="AH110" s="227"/>
      <c r="AI110" s="221"/>
      <c r="AJ110" s="222"/>
    </row>
    <row r="111" spans="1:141" s="65" customFormat="1" ht="17.25" x14ac:dyDescent="0.35">
      <c r="A111" s="114"/>
      <c r="B111" s="114"/>
      <c r="C111" s="114"/>
      <c r="D111" s="114"/>
      <c r="E111" s="114"/>
      <c r="F111" s="114"/>
      <c r="G111" s="95"/>
      <c r="H111" s="114"/>
      <c r="I111" s="114"/>
      <c r="J111" s="95"/>
      <c r="K111" s="112"/>
      <c r="L111" s="114"/>
      <c r="M111" s="219"/>
      <c r="N111" s="231"/>
      <c r="O111" s="120"/>
      <c r="P111" s="120"/>
      <c r="Q111" s="120"/>
      <c r="R111" s="120"/>
      <c r="S111" s="120"/>
      <c r="T111" s="120"/>
      <c r="U111" s="120"/>
      <c r="V111" s="120"/>
      <c r="W111" s="229"/>
      <c r="X111" s="227"/>
      <c r="Y111" s="227"/>
      <c r="Z111" s="227"/>
      <c r="AA111" s="227"/>
      <c r="AB111" s="221"/>
      <c r="AC111" s="228"/>
      <c r="AD111" s="229"/>
      <c r="AE111" s="227"/>
      <c r="AF111" s="227"/>
      <c r="AG111" s="227"/>
      <c r="AH111" s="227"/>
      <c r="AI111" s="221"/>
      <c r="AJ111" s="222"/>
    </row>
    <row r="112" spans="1:141" s="65" customFormat="1" ht="17.25" x14ac:dyDescent="0.35">
      <c r="A112" s="114"/>
      <c r="B112" s="114"/>
      <c r="C112" s="114"/>
      <c r="D112" s="114"/>
      <c r="E112" s="114"/>
      <c r="F112" s="114"/>
      <c r="G112" s="95"/>
      <c r="H112" s="114"/>
      <c r="I112" s="114"/>
      <c r="J112" s="95"/>
      <c r="K112" s="112"/>
      <c r="L112" s="114"/>
      <c r="M112" s="219"/>
      <c r="N112" s="231"/>
      <c r="O112" s="120"/>
      <c r="P112" s="120"/>
      <c r="Q112" s="120"/>
      <c r="R112" s="120"/>
      <c r="S112" s="120"/>
      <c r="T112" s="120"/>
      <c r="U112" s="120"/>
      <c r="V112" s="120"/>
      <c r="W112" s="229"/>
      <c r="X112" s="227"/>
      <c r="Y112" s="227"/>
      <c r="Z112" s="227"/>
      <c r="AA112" s="227"/>
      <c r="AB112" s="221"/>
      <c r="AC112" s="228"/>
      <c r="AD112" s="229"/>
      <c r="AE112" s="227"/>
      <c r="AF112" s="227"/>
      <c r="AG112" s="227"/>
      <c r="AH112" s="227"/>
      <c r="AI112" s="221"/>
      <c r="AJ112" s="222"/>
    </row>
    <row r="113" spans="1:36" s="65" customFormat="1" ht="17.25" x14ac:dyDescent="0.35">
      <c r="A113" s="114"/>
      <c r="B113" s="114"/>
      <c r="C113" s="114"/>
      <c r="D113" s="114"/>
      <c r="E113" s="114"/>
      <c r="F113" s="114"/>
      <c r="G113" s="95"/>
      <c r="H113" s="114"/>
      <c r="I113" s="114"/>
      <c r="J113" s="95"/>
      <c r="K113" s="112"/>
      <c r="L113" s="114"/>
      <c r="M113" s="219"/>
      <c r="N113" s="231"/>
      <c r="O113" s="120"/>
      <c r="P113" s="120"/>
      <c r="Q113" s="120"/>
      <c r="R113" s="120"/>
      <c r="S113" s="120"/>
      <c r="T113" s="120"/>
      <c r="U113" s="120"/>
      <c r="V113" s="120"/>
      <c r="W113" s="229"/>
      <c r="X113" s="227"/>
      <c r="Y113" s="227"/>
      <c r="Z113" s="227"/>
      <c r="AA113" s="227"/>
      <c r="AB113" s="221"/>
      <c r="AC113" s="228"/>
      <c r="AD113" s="229"/>
      <c r="AE113" s="227"/>
      <c r="AF113" s="227"/>
      <c r="AG113" s="227"/>
      <c r="AH113" s="227"/>
      <c r="AI113" s="221"/>
      <c r="AJ113" s="222"/>
    </row>
    <row r="114" spans="1:36" s="65" customFormat="1" ht="17.25" x14ac:dyDescent="0.35">
      <c r="A114" s="114"/>
      <c r="B114" s="114"/>
      <c r="C114" s="114"/>
      <c r="D114" s="114"/>
      <c r="E114" s="114"/>
      <c r="F114" s="114"/>
      <c r="G114" s="95"/>
      <c r="H114" s="114"/>
      <c r="I114" s="114"/>
      <c r="J114" s="95"/>
      <c r="K114" s="112"/>
      <c r="L114" s="114"/>
      <c r="M114" s="219"/>
      <c r="N114" s="231"/>
      <c r="O114" s="120"/>
      <c r="P114" s="120"/>
      <c r="Q114" s="120"/>
      <c r="R114" s="120"/>
      <c r="S114" s="120"/>
      <c r="T114" s="120"/>
      <c r="U114" s="120"/>
      <c r="V114" s="120"/>
      <c r="W114" s="229"/>
      <c r="X114" s="227"/>
      <c r="Y114" s="227"/>
      <c r="Z114" s="227"/>
      <c r="AA114" s="227"/>
      <c r="AB114" s="221"/>
      <c r="AC114" s="228"/>
      <c r="AD114" s="229"/>
      <c r="AE114" s="227"/>
      <c r="AF114" s="227"/>
      <c r="AG114" s="227"/>
      <c r="AH114" s="227"/>
      <c r="AI114" s="221"/>
      <c r="AJ114" s="222"/>
    </row>
    <row r="115" spans="1:36" s="65" customFormat="1" ht="17.25" x14ac:dyDescent="0.35">
      <c r="A115" s="114"/>
      <c r="B115" s="114"/>
      <c r="C115" s="114"/>
      <c r="D115" s="114"/>
      <c r="E115" s="114"/>
      <c r="F115" s="114"/>
      <c r="G115" s="95"/>
      <c r="H115" s="114"/>
      <c r="I115" s="114"/>
      <c r="J115" s="95"/>
      <c r="K115" s="112"/>
      <c r="L115" s="114"/>
      <c r="M115" s="219"/>
      <c r="N115" s="231"/>
      <c r="O115" s="120"/>
      <c r="P115" s="120"/>
      <c r="Q115" s="120"/>
      <c r="R115" s="120"/>
      <c r="S115" s="120"/>
      <c r="T115" s="120"/>
      <c r="U115" s="120"/>
      <c r="V115" s="120"/>
      <c r="W115" s="229"/>
      <c r="X115" s="227"/>
      <c r="Y115" s="227"/>
      <c r="Z115" s="227"/>
      <c r="AA115" s="227"/>
      <c r="AB115" s="221"/>
      <c r="AC115" s="228"/>
      <c r="AD115" s="229"/>
      <c r="AE115" s="227"/>
      <c r="AF115" s="227"/>
      <c r="AG115" s="227"/>
      <c r="AH115" s="227"/>
      <c r="AI115" s="221"/>
      <c r="AJ115" s="222"/>
    </row>
    <row r="116" spans="1:36" s="65" customFormat="1" ht="17.25" customHeight="1" x14ac:dyDescent="0.35">
      <c r="A116" s="114"/>
      <c r="B116" s="114"/>
      <c r="C116" s="114"/>
      <c r="D116" s="114"/>
      <c r="E116" s="114"/>
      <c r="F116" s="114"/>
      <c r="G116" s="95"/>
      <c r="H116" s="114"/>
      <c r="I116" s="114"/>
      <c r="J116" s="95"/>
      <c r="K116" s="112"/>
      <c r="L116" s="114"/>
      <c r="M116" s="219"/>
      <c r="N116" s="231"/>
      <c r="O116" s="120"/>
      <c r="P116" s="120"/>
      <c r="Q116" s="120"/>
      <c r="R116" s="120"/>
      <c r="S116" s="120"/>
      <c r="T116" s="120"/>
      <c r="U116" s="120"/>
      <c r="V116" s="120"/>
      <c r="W116" s="229"/>
      <c r="X116" s="227"/>
      <c r="Y116" s="227"/>
      <c r="Z116" s="227"/>
      <c r="AA116" s="227"/>
      <c r="AB116" s="221"/>
      <c r="AC116" s="228"/>
      <c r="AD116" s="229"/>
      <c r="AE116" s="227"/>
      <c r="AF116" s="227"/>
      <c r="AG116" s="227"/>
      <c r="AH116" s="227"/>
      <c r="AI116" s="221"/>
      <c r="AJ116" s="222"/>
    </row>
    <row r="117" spans="1:36" s="65" customFormat="1" ht="17.25" x14ac:dyDescent="0.35">
      <c r="A117" s="114"/>
      <c r="B117" s="114"/>
      <c r="C117" s="114"/>
      <c r="D117" s="114"/>
      <c r="E117" s="114"/>
      <c r="F117" s="114"/>
      <c r="G117" s="95"/>
      <c r="H117" s="114"/>
      <c r="I117" s="114"/>
      <c r="J117" s="95"/>
      <c r="K117" s="112"/>
      <c r="L117" s="114"/>
      <c r="M117" s="219"/>
      <c r="N117" s="231"/>
      <c r="O117" s="120"/>
      <c r="P117" s="120"/>
      <c r="Q117" s="120"/>
      <c r="R117" s="120"/>
      <c r="S117" s="120"/>
      <c r="T117" s="120"/>
      <c r="U117" s="120"/>
      <c r="V117" s="120"/>
      <c r="W117" s="229"/>
      <c r="X117" s="227"/>
      <c r="Y117" s="227"/>
      <c r="Z117" s="227"/>
      <c r="AA117" s="227"/>
      <c r="AB117" s="221"/>
      <c r="AC117" s="228"/>
      <c r="AD117" s="229"/>
      <c r="AE117" s="227"/>
      <c r="AF117" s="227"/>
      <c r="AG117" s="227"/>
      <c r="AH117" s="227"/>
      <c r="AI117" s="221"/>
      <c r="AJ117" s="222"/>
    </row>
    <row r="118" spans="1:36" s="65" customFormat="1" ht="17.25" x14ac:dyDescent="0.35">
      <c r="A118" s="114"/>
      <c r="B118" s="114"/>
      <c r="C118" s="114"/>
      <c r="D118" s="114"/>
      <c r="E118" s="114"/>
      <c r="F118" s="114"/>
      <c r="G118" s="95"/>
      <c r="H118" s="114"/>
      <c r="I118" s="114"/>
      <c r="J118" s="95"/>
      <c r="K118" s="112"/>
      <c r="L118" s="114"/>
      <c r="M118" s="219"/>
      <c r="N118" s="231"/>
      <c r="O118" s="120"/>
      <c r="P118" s="120"/>
      <c r="Q118" s="120"/>
      <c r="R118" s="120"/>
      <c r="S118" s="120"/>
      <c r="T118" s="120"/>
      <c r="U118" s="120"/>
      <c r="V118" s="120"/>
      <c r="W118" s="229"/>
      <c r="X118" s="227"/>
      <c r="Y118" s="227"/>
      <c r="Z118" s="227"/>
      <c r="AA118" s="227"/>
      <c r="AB118" s="221"/>
      <c r="AC118" s="228"/>
      <c r="AD118" s="229"/>
      <c r="AE118" s="227"/>
      <c r="AF118" s="227"/>
      <c r="AG118" s="227"/>
      <c r="AH118" s="227"/>
      <c r="AI118" s="221"/>
      <c r="AJ118" s="222"/>
    </row>
    <row r="119" spans="1:36" s="65" customFormat="1" ht="17.25" x14ac:dyDescent="0.35">
      <c r="A119" s="114"/>
      <c r="B119" s="114"/>
      <c r="C119" s="114"/>
      <c r="D119" s="114"/>
      <c r="E119" s="114"/>
      <c r="F119" s="114"/>
      <c r="G119" s="95"/>
      <c r="H119" s="114"/>
      <c r="I119" s="114"/>
      <c r="J119" s="95"/>
      <c r="K119" s="112"/>
      <c r="L119" s="114"/>
      <c r="M119" s="219"/>
      <c r="N119" s="231"/>
      <c r="O119" s="120"/>
      <c r="P119" s="120"/>
      <c r="Q119" s="120"/>
      <c r="R119" s="120"/>
      <c r="S119" s="120"/>
      <c r="T119" s="120"/>
      <c r="U119" s="120"/>
      <c r="V119" s="120"/>
      <c r="W119" s="229"/>
      <c r="X119" s="227"/>
      <c r="Y119" s="227"/>
      <c r="Z119" s="227"/>
      <c r="AA119" s="227"/>
      <c r="AB119" s="221"/>
      <c r="AC119" s="228"/>
      <c r="AD119" s="229"/>
      <c r="AE119" s="227"/>
      <c r="AF119" s="227"/>
      <c r="AG119" s="227"/>
      <c r="AH119" s="227"/>
      <c r="AI119" s="221"/>
      <c r="AJ119" s="222"/>
    </row>
    <row r="120" spans="1:36" s="65" customFormat="1" ht="17.25" x14ac:dyDescent="0.35">
      <c r="A120" s="114"/>
      <c r="B120" s="114"/>
      <c r="C120" s="114"/>
      <c r="D120" s="114"/>
      <c r="E120" s="114"/>
      <c r="F120" s="114"/>
      <c r="G120" s="95"/>
      <c r="H120" s="114"/>
      <c r="I120" s="114"/>
      <c r="J120" s="95"/>
      <c r="K120" s="112"/>
      <c r="L120" s="114"/>
      <c r="M120" s="219"/>
      <c r="N120" s="231"/>
      <c r="O120" s="120"/>
      <c r="P120" s="120"/>
      <c r="Q120" s="120"/>
      <c r="R120" s="120"/>
      <c r="S120" s="120"/>
      <c r="T120" s="120"/>
      <c r="U120" s="120"/>
      <c r="V120" s="120"/>
      <c r="W120" s="229"/>
      <c r="X120" s="227"/>
      <c r="Y120" s="227"/>
      <c r="Z120" s="227"/>
      <c r="AA120" s="227"/>
      <c r="AB120" s="221"/>
      <c r="AC120" s="228"/>
      <c r="AD120" s="229"/>
      <c r="AE120" s="227"/>
      <c r="AF120" s="227"/>
      <c r="AG120" s="227"/>
      <c r="AH120" s="227"/>
      <c r="AI120" s="221"/>
      <c r="AJ120" s="222"/>
    </row>
    <row r="121" spans="1:36" s="65" customFormat="1" ht="17.25" x14ac:dyDescent="0.35">
      <c r="A121" s="114"/>
      <c r="B121" s="114"/>
      <c r="C121" s="114"/>
      <c r="D121" s="114"/>
      <c r="E121" s="114"/>
      <c r="F121" s="114"/>
      <c r="G121" s="95"/>
      <c r="H121" s="114"/>
      <c r="I121" s="114"/>
      <c r="J121" s="95"/>
      <c r="K121" s="112"/>
      <c r="L121" s="114"/>
      <c r="M121" s="219"/>
      <c r="N121" s="231"/>
      <c r="O121" s="120"/>
      <c r="P121" s="120"/>
      <c r="Q121" s="120"/>
      <c r="R121" s="120"/>
      <c r="S121" s="120"/>
      <c r="T121" s="120"/>
      <c r="U121" s="120"/>
      <c r="V121" s="120"/>
      <c r="W121" s="229"/>
      <c r="X121" s="227"/>
      <c r="Y121" s="227"/>
      <c r="Z121" s="227"/>
      <c r="AA121" s="227"/>
      <c r="AB121" s="221"/>
      <c r="AC121" s="228"/>
      <c r="AD121" s="229"/>
      <c r="AE121" s="227"/>
      <c r="AF121" s="227"/>
      <c r="AG121" s="227"/>
      <c r="AH121" s="227"/>
      <c r="AI121" s="221"/>
      <c r="AJ121" s="222"/>
    </row>
    <row r="122" spans="1:36" s="65" customFormat="1" ht="17.25" x14ac:dyDescent="0.35">
      <c r="A122" s="114"/>
      <c r="B122" s="114"/>
      <c r="C122" s="114"/>
      <c r="D122" s="114"/>
      <c r="E122" s="114"/>
      <c r="F122" s="114"/>
      <c r="G122" s="95"/>
      <c r="H122" s="114"/>
      <c r="I122" s="114"/>
      <c r="J122" s="95"/>
      <c r="K122" s="112"/>
      <c r="L122" s="114"/>
      <c r="M122" s="219"/>
      <c r="N122" s="231"/>
      <c r="O122" s="120"/>
      <c r="P122" s="120"/>
      <c r="Q122" s="120"/>
      <c r="R122" s="120"/>
      <c r="S122" s="120"/>
      <c r="T122" s="120"/>
      <c r="U122" s="120"/>
      <c r="V122" s="120"/>
      <c r="W122" s="229"/>
      <c r="X122" s="227"/>
      <c r="Y122" s="227"/>
      <c r="Z122" s="227"/>
      <c r="AA122" s="227"/>
      <c r="AB122" s="221"/>
      <c r="AC122" s="228"/>
      <c r="AD122" s="229"/>
      <c r="AE122" s="227"/>
      <c r="AF122" s="227"/>
      <c r="AG122" s="227"/>
      <c r="AH122" s="227"/>
      <c r="AI122" s="221"/>
      <c r="AJ122" s="222"/>
    </row>
    <row r="123" spans="1:36" s="65" customFormat="1" ht="17.25" x14ac:dyDescent="0.35">
      <c r="A123" s="114"/>
      <c r="B123" s="114"/>
      <c r="C123" s="114"/>
      <c r="D123" s="114"/>
      <c r="E123" s="114"/>
      <c r="F123" s="114"/>
      <c r="G123" s="95"/>
      <c r="H123" s="114"/>
      <c r="I123" s="114"/>
      <c r="J123" s="95"/>
      <c r="K123" s="112"/>
      <c r="L123" s="114"/>
      <c r="M123" s="219"/>
      <c r="N123" s="231"/>
      <c r="O123" s="120"/>
      <c r="P123" s="120"/>
      <c r="Q123" s="120"/>
      <c r="R123" s="120"/>
      <c r="S123" s="120"/>
      <c r="T123" s="120"/>
      <c r="U123" s="120"/>
      <c r="V123" s="120"/>
      <c r="W123" s="229"/>
      <c r="X123" s="227"/>
      <c r="Y123" s="227"/>
      <c r="Z123" s="227"/>
      <c r="AA123" s="227"/>
      <c r="AB123" s="221"/>
      <c r="AC123" s="228"/>
      <c r="AD123" s="229"/>
      <c r="AE123" s="227"/>
      <c r="AF123" s="227"/>
      <c r="AG123" s="227"/>
      <c r="AH123" s="227"/>
      <c r="AI123" s="221"/>
      <c r="AJ123" s="222"/>
    </row>
    <row r="124" spans="1:36" s="65" customFormat="1" ht="17.25" x14ac:dyDescent="0.35">
      <c r="C124" s="74"/>
      <c r="D124" s="69"/>
      <c r="F124" s="69"/>
      <c r="G124" s="70"/>
      <c r="H124" s="70"/>
      <c r="I124" s="70"/>
      <c r="J124" s="70"/>
      <c r="K124" s="70"/>
      <c r="L124" s="70"/>
      <c r="M124" s="70"/>
      <c r="N124" s="70"/>
      <c r="O124" s="70"/>
      <c r="P124" s="70"/>
      <c r="Q124" s="70"/>
      <c r="R124" s="70"/>
    </row>
    <row r="125" spans="1:36" s="65" customFormat="1" ht="17.25" x14ac:dyDescent="0.35">
      <c r="A125" s="30" t="str">
        <f>IF(Introduction!B12="","L. Identifying departments that teach both the degree/certificate program you are costing and other degree/certificate programs","L. Identifying departments that teach both the "&amp;Introduction!B12&amp;" and other degree/certificate programs")</f>
        <v>L. Identifying departments that teach both the degree/certificate program you are costing and other degree/certificate programs</v>
      </c>
      <c r="C125" s="74"/>
      <c r="D125" s="69"/>
      <c r="F125" s="69"/>
      <c r="G125" s="70"/>
      <c r="H125" s="70"/>
      <c r="I125" s="70"/>
      <c r="J125" s="70"/>
      <c r="K125" s="70"/>
      <c r="L125" s="70"/>
      <c r="M125" s="70"/>
      <c r="N125" s="70"/>
      <c r="O125" s="70"/>
      <c r="P125" s="70"/>
      <c r="Q125" s="70"/>
      <c r="R125" s="70"/>
    </row>
    <row r="126" spans="1:36" s="65" customFormat="1" ht="17.25" x14ac:dyDescent="0.35">
      <c r="A126" s="72" t="s">
        <v>448</v>
      </c>
      <c r="B126" s="170"/>
      <c r="C126" s="173"/>
      <c r="D126" s="69"/>
      <c r="E126" s="170"/>
      <c r="F126" s="171"/>
      <c r="G126" s="172"/>
      <c r="H126" s="70"/>
      <c r="I126" s="172"/>
      <c r="J126" s="172"/>
      <c r="K126" s="172"/>
      <c r="L126" s="70"/>
      <c r="M126" s="172"/>
      <c r="N126" s="172"/>
      <c r="O126" s="172"/>
      <c r="P126" s="70"/>
      <c r="Q126" s="70"/>
      <c r="R126" s="70"/>
    </row>
    <row r="127" spans="1:36" s="65" customFormat="1" ht="17.25" x14ac:dyDescent="0.35">
      <c r="A127" s="176" t="s">
        <v>449</v>
      </c>
      <c r="B127" s="170"/>
      <c r="C127" s="173"/>
      <c r="D127" s="69"/>
      <c r="E127" s="170"/>
      <c r="F127" s="171"/>
      <c r="G127" s="172"/>
      <c r="H127" s="70"/>
      <c r="I127" s="172"/>
      <c r="J127" s="172"/>
      <c r="K127" s="172"/>
      <c r="L127" s="70"/>
      <c r="M127" s="172"/>
      <c r="N127" s="172"/>
      <c r="O127" s="172"/>
      <c r="P127" s="70"/>
      <c r="Q127" s="70"/>
      <c r="R127" s="70"/>
    </row>
    <row r="128" spans="1:36" s="65" customFormat="1" ht="17.25" customHeight="1" x14ac:dyDescent="0.35">
      <c r="A128" s="174" t="s">
        <v>381</v>
      </c>
      <c r="B128" s="175"/>
      <c r="C128" s="175"/>
      <c r="D128"/>
      <c r="E128" s="174" t="s">
        <v>381</v>
      </c>
      <c r="F128" s="175"/>
      <c r="G128" s="175"/>
      <c r="H128" s="70"/>
      <c r="I128" s="174" t="s">
        <v>381</v>
      </c>
      <c r="J128" s="175"/>
      <c r="K128" s="175"/>
      <c r="L128" s="70"/>
      <c r="M128" s="174" t="s">
        <v>381</v>
      </c>
      <c r="N128" s="175"/>
      <c r="O128" s="175"/>
      <c r="P128" s="70"/>
      <c r="Q128" s="108" t="s">
        <v>138</v>
      </c>
    </row>
    <row r="129" spans="1:141" s="65" customFormat="1" ht="17.25" x14ac:dyDescent="0.35">
      <c r="A129" s="120"/>
      <c r="B129" s="120"/>
      <c r="C129" s="120"/>
      <c r="D129"/>
      <c r="E129" s="120"/>
      <c r="F129" s="120"/>
      <c r="G129" s="120"/>
      <c r="H129" s="70"/>
      <c r="I129" s="120"/>
      <c r="J129" s="120"/>
      <c r="K129" s="120"/>
      <c r="L129" s="70"/>
      <c r="M129" s="120"/>
      <c r="N129" s="120"/>
      <c r="O129" s="120"/>
      <c r="P129" s="70"/>
      <c r="Q129" s="133"/>
      <c r="R129" s="133"/>
      <c r="S129" s="133"/>
      <c r="T129" s="133"/>
    </row>
    <row r="130" spans="1:141" s="65" customFormat="1" ht="17.25" x14ac:dyDescent="0.35">
      <c r="A130" s="120"/>
      <c r="B130" s="120"/>
      <c r="C130" s="120"/>
      <c r="D130"/>
      <c r="E130" s="120"/>
      <c r="F130" s="120"/>
      <c r="G130" s="120"/>
      <c r="H130" s="70"/>
      <c r="I130" s="120"/>
      <c r="J130" s="120"/>
      <c r="K130" s="120"/>
      <c r="L130" s="70"/>
      <c r="M130" s="120"/>
      <c r="N130" s="120"/>
      <c r="O130" s="120"/>
      <c r="P130" s="70"/>
      <c r="Q130" s="122"/>
      <c r="R130" s="122"/>
      <c r="S130" s="122"/>
      <c r="T130" s="122"/>
    </row>
    <row r="131" spans="1:141" s="65" customFormat="1" ht="17.25" x14ac:dyDescent="0.35">
      <c r="A131" s="120"/>
      <c r="B131" s="120"/>
      <c r="C131" s="120"/>
      <c r="D131"/>
      <c r="E131" s="120"/>
      <c r="F131" s="120"/>
      <c r="G131" s="120"/>
      <c r="H131" s="70"/>
      <c r="I131" s="120"/>
      <c r="J131" s="120"/>
      <c r="K131" s="120"/>
      <c r="L131" s="70"/>
      <c r="M131" s="120"/>
      <c r="N131" s="120"/>
      <c r="O131" s="120"/>
      <c r="P131" s="70"/>
      <c r="Q131" s="122"/>
      <c r="R131" s="122"/>
      <c r="S131" s="122"/>
      <c r="T131" s="122"/>
    </row>
    <row r="132" spans="1:141" s="65" customFormat="1" ht="17.25" x14ac:dyDescent="0.35">
      <c r="A132" s="120"/>
      <c r="B132" s="120"/>
      <c r="C132" s="120"/>
      <c r="D132" s="69"/>
      <c r="E132" s="120"/>
      <c r="F132" s="120"/>
      <c r="G132" s="120"/>
      <c r="H132" s="70"/>
      <c r="I132" s="120"/>
      <c r="J132" s="120"/>
      <c r="K132" s="120"/>
      <c r="L132" s="70"/>
      <c r="M132" s="120"/>
      <c r="N132" s="120"/>
      <c r="O132" s="120"/>
      <c r="P132" s="70"/>
      <c r="Q132" s="122"/>
      <c r="R132" s="122"/>
      <c r="S132" s="122"/>
      <c r="T132" s="122"/>
    </row>
    <row r="133" spans="1:141" s="65" customFormat="1" ht="17.25" x14ac:dyDescent="0.35">
      <c r="A133" s="120"/>
      <c r="B133" s="120"/>
      <c r="C133" s="120"/>
      <c r="D133" s="69"/>
      <c r="E133" s="120"/>
      <c r="F133" s="120"/>
      <c r="G133" s="120"/>
      <c r="H133" s="70"/>
      <c r="I133" s="120"/>
      <c r="J133" s="120"/>
      <c r="K133" s="120"/>
      <c r="L133" s="70"/>
      <c r="M133" s="120"/>
      <c r="N133" s="120"/>
      <c r="O133" s="120"/>
      <c r="P133" s="70"/>
      <c r="Q133" s="122"/>
      <c r="R133" s="122"/>
      <c r="S133" s="122"/>
      <c r="T133" s="122"/>
    </row>
    <row r="134" spans="1:141" s="65" customFormat="1" ht="17.25" x14ac:dyDescent="0.35">
      <c r="A134" s="120"/>
      <c r="B134" s="120"/>
      <c r="C134" s="120"/>
      <c r="D134" s="69"/>
      <c r="E134" s="120"/>
      <c r="F134" s="120"/>
      <c r="G134" s="120"/>
      <c r="H134" s="70"/>
      <c r="I134" s="120"/>
      <c r="J134" s="120"/>
      <c r="K134" s="120"/>
      <c r="L134" s="70"/>
      <c r="M134" s="120"/>
      <c r="N134" s="120"/>
      <c r="O134" s="120"/>
      <c r="P134" s="70"/>
      <c r="Q134" s="122"/>
      <c r="R134" s="122"/>
      <c r="S134" s="122"/>
      <c r="T134" s="122"/>
    </row>
    <row r="135" spans="1:141" s="65" customFormat="1" ht="17.25" x14ac:dyDescent="0.35">
      <c r="A135" s="120"/>
      <c r="B135" s="120"/>
      <c r="C135" s="120"/>
      <c r="D135" s="69"/>
      <c r="E135" s="120"/>
      <c r="F135" s="120"/>
      <c r="G135" s="120"/>
      <c r="H135" s="70"/>
      <c r="I135" s="120"/>
      <c r="J135" s="120"/>
      <c r="K135" s="120"/>
      <c r="L135" s="70"/>
      <c r="M135" s="120"/>
      <c r="N135" s="120"/>
      <c r="O135" s="120"/>
      <c r="P135" s="70"/>
      <c r="Q135" s="122"/>
      <c r="R135" s="122"/>
      <c r="S135" s="122"/>
      <c r="T135" s="122"/>
    </row>
    <row r="136" spans="1:141" s="65" customFormat="1" ht="17.25" x14ac:dyDescent="0.35">
      <c r="A136" s="120"/>
      <c r="B136" s="120"/>
      <c r="C136" s="120"/>
      <c r="D136" s="69"/>
      <c r="E136" s="120"/>
      <c r="F136" s="120"/>
      <c r="G136" s="120"/>
      <c r="H136" s="70"/>
      <c r="I136" s="120"/>
      <c r="J136" s="120"/>
      <c r="K136" s="120"/>
      <c r="L136" s="70"/>
      <c r="M136" s="120"/>
      <c r="N136" s="120"/>
      <c r="O136" s="120"/>
      <c r="P136" s="70"/>
      <c r="Q136" s="122"/>
      <c r="R136" s="122"/>
      <c r="S136" s="122"/>
      <c r="T136" s="122"/>
    </row>
    <row r="137" spans="1:141" s="65" customFormat="1" ht="17.25" x14ac:dyDescent="0.35">
      <c r="A137" s="120"/>
      <c r="B137" s="120"/>
      <c r="C137" s="120"/>
      <c r="D137" s="69"/>
      <c r="E137" s="120"/>
      <c r="F137" s="120"/>
      <c r="G137" s="120"/>
      <c r="H137" s="70"/>
      <c r="I137" s="120"/>
      <c r="J137" s="120"/>
      <c r="K137" s="120"/>
      <c r="L137" s="70"/>
      <c r="M137" s="120"/>
      <c r="N137" s="120"/>
      <c r="O137" s="120"/>
      <c r="P137" s="70"/>
      <c r="Q137" s="122"/>
      <c r="R137" s="122"/>
      <c r="S137" s="122"/>
      <c r="T137" s="122"/>
    </row>
    <row r="138" spans="1:141" s="65" customFormat="1" ht="17.25" x14ac:dyDescent="0.35">
      <c r="C138" s="74"/>
      <c r="D138" s="69"/>
      <c r="F138" s="69"/>
      <c r="G138" s="70"/>
      <c r="H138" s="70"/>
      <c r="I138" s="70"/>
      <c r="J138" s="70"/>
      <c r="K138" s="70"/>
      <c r="L138" s="70"/>
      <c r="M138" s="70"/>
      <c r="N138" s="70"/>
      <c r="O138" s="70"/>
      <c r="P138" s="70"/>
      <c r="Q138" s="70"/>
      <c r="R138" s="70"/>
    </row>
    <row r="139" spans="1:141" s="65" customFormat="1" ht="17.25" x14ac:dyDescent="0.35">
      <c r="A139" s="3" t="str">
        <f>IF(General!C9="","M. Course catalog for other degree/certificate programs taught by the school","M. Course Catalog for other degree/certificate programs taught by the "&amp;General!C9)</f>
        <v>M. Course catalog for other degree/certificate programs taught by the school</v>
      </c>
      <c r="D139" s="70"/>
      <c r="F139" s="70"/>
      <c r="G139" s="70"/>
      <c r="H139" s="70"/>
      <c r="I139" s="70"/>
      <c r="J139" s="70"/>
      <c r="K139" s="70"/>
    </row>
    <row r="140" spans="1:141" ht="15.75" x14ac:dyDescent="0.25">
      <c r="A140" s="193" t="s">
        <v>162</v>
      </c>
    </row>
    <row r="141" spans="1:141" s="65" customFormat="1" ht="17.25" customHeight="1" x14ac:dyDescent="0.35">
      <c r="A141" s="138" t="s">
        <v>450</v>
      </c>
      <c r="C141" s="66"/>
      <c r="D141" s="71"/>
      <c r="E141" s="66"/>
      <c r="F141" s="71"/>
      <c r="G141"/>
      <c r="H141"/>
      <c r="I141"/>
      <c r="J141"/>
      <c r="K141"/>
      <c r="L141"/>
      <c r="M141"/>
      <c r="N141"/>
      <c r="O141"/>
      <c r="P141"/>
      <c r="Q141"/>
      <c r="R141"/>
      <c r="S141"/>
      <c r="T141"/>
      <c r="U141"/>
      <c r="V141"/>
      <c r="W141"/>
      <c r="X141" s="67"/>
    </row>
    <row r="142" spans="1:141" s="65" customFormat="1" ht="17.25" customHeight="1" x14ac:dyDescent="0.35">
      <c r="A142" s="403" t="s">
        <v>428</v>
      </c>
      <c r="B142" s="403" t="s">
        <v>20</v>
      </c>
      <c r="C142" s="403" t="s">
        <v>19</v>
      </c>
      <c r="D142" s="403" t="s">
        <v>409</v>
      </c>
      <c r="E142" s="403" t="s">
        <v>108</v>
      </c>
      <c r="F142" s="403" t="s">
        <v>427</v>
      </c>
      <c r="G142" s="431" t="s">
        <v>415</v>
      </c>
      <c r="H142" s="404"/>
      <c r="I142" s="404"/>
      <c r="J142" s="403" t="s">
        <v>422</v>
      </c>
      <c r="K142" s="403"/>
      <c r="L142" s="403"/>
      <c r="M142" s="403" t="s">
        <v>421</v>
      </c>
      <c r="N142" s="403"/>
      <c r="O142" s="403"/>
      <c r="P142" s="403" t="s">
        <v>130</v>
      </c>
      <c r="Q142" s="403"/>
      <c r="R142" s="403"/>
      <c r="S142" s="403" t="s">
        <v>129</v>
      </c>
      <c r="T142" s="403"/>
      <c r="U142" s="403"/>
      <c r="V142" s="403" t="s">
        <v>430</v>
      </c>
      <c r="X142"/>
      <c r="Y142"/>
      <c r="Z142" s="67"/>
    </row>
    <row r="143" spans="1:141" s="65" customFormat="1" ht="51.75" x14ac:dyDescent="0.35">
      <c r="A143" s="403"/>
      <c r="B143" s="403"/>
      <c r="C143" s="403"/>
      <c r="D143" s="403"/>
      <c r="E143" s="403"/>
      <c r="F143" s="403"/>
      <c r="G143" s="118" t="s">
        <v>125</v>
      </c>
      <c r="H143" s="76" t="s">
        <v>417</v>
      </c>
      <c r="I143" s="76" t="s">
        <v>455</v>
      </c>
      <c r="J143" s="77" t="s">
        <v>126</v>
      </c>
      <c r="K143" s="79" t="s">
        <v>416</v>
      </c>
      <c r="L143" s="79" t="s">
        <v>454</v>
      </c>
      <c r="M143" s="77" t="s">
        <v>127</v>
      </c>
      <c r="N143" s="79" t="s">
        <v>418</v>
      </c>
      <c r="O143" s="79" t="s">
        <v>453</v>
      </c>
      <c r="P143" s="77" t="s">
        <v>128</v>
      </c>
      <c r="Q143" s="79" t="s">
        <v>419</v>
      </c>
      <c r="R143" s="79" t="s">
        <v>452</v>
      </c>
      <c r="S143" s="77" t="s">
        <v>131</v>
      </c>
      <c r="T143" s="79" t="s">
        <v>429</v>
      </c>
      <c r="U143" s="79" t="s">
        <v>451</v>
      </c>
      <c r="V143" s="403"/>
      <c r="X143" s="108" t="s">
        <v>378</v>
      </c>
    </row>
    <row r="144" spans="1:141" s="134" customFormat="1" ht="17.25" x14ac:dyDescent="0.35">
      <c r="A144" s="395" t="s">
        <v>112</v>
      </c>
      <c r="B144" s="95">
        <v>1</v>
      </c>
      <c r="C144" s="95">
        <v>2</v>
      </c>
      <c r="D144" s="95" t="s">
        <v>114</v>
      </c>
      <c r="E144" s="95" t="s">
        <v>113</v>
      </c>
      <c r="F144" s="95">
        <v>4</v>
      </c>
      <c r="G144" s="115" t="s">
        <v>115</v>
      </c>
      <c r="H144" s="95" t="s">
        <v>117</v>
      </c>
      <c r="I144" s="116">
        <v>52</v>
      </c>
      <c r="J144" s="116" t="s">
        <v>116</v>
      </c>
      <c r="K144" s="116" t="s">
        <v>107</v>
      </c>
      <c r="L144" s="116">
        <v>24</v>
      </c>
      <c r="M144" s="116"/>
      <c r="N144" s="116"/>
      <c r="O144" s="116"/>
      <c r="P144" s="116"/>
      <c r="Q144" s="116"/>
      <c r="R144" s="116"/>
      <c r="S144" s="116"/>
      <c r="T144" s="116"/>
      <c r="U144" s="116"/>
      <c r="V144" s="136">
        <f>SUM(U144,R144,O144,L144,I144)</f>
        <v>76</v>
      </c>
      <c r="X144" s="133"/>
      <c r="Y144" s="133"/>
      <c r="Z144" s="133"/>
      <c r="AA144" s="133"/>
      <c r="AB144" s="133"/>
      <c r="AC144" s="133"/>
      <c r="AD144" s="133"/>
      <c r="AE144" s="133"/>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c r="CI144" s="135"/>
      <c r="CJ144" s="135"/>
      <c r="CK144" s="135"/>
      <c r="CL144" s="135"/>
      <c r="CM144" s="135"/>
      <c r="CN144" s="135"/>
      <c r="CO144" s="135"/>
      <c r="CP144" s="135"/>
      <c r="CQ144" s="135"/>
      <c r="CR144" s="135"/>
      <c r="CS144" s="135"/>
      <c r="CT144" s="135"/>
      <c r="CU144" s="135"/>
      <c r="CV144" s="135"/>
      <c r="CW144" s="135"/>
      <c r="CX144" s="135"/>
      <c r="CY144" s="135"/>
      <c r="CZ144" s="135"/>
      <c r="DA144" s="135"/>
      <c r="DB144" s="135"/>
      <c r="DC144" s="135"/>
      <c r="DD144" s="135"/>
      <c r="DE144" s="135"/>
      <c r="DF144" s="135"/>
      <c r="DG144" s="135"/>
      <c r="DH144" s="135"/>
      <c r="DI144" s="135"/>
      <c r="DJ144" s="135"/>
      <c r="DK144" s="135"/>
      <c r="DL144" s="135"/>
      <c r="DM144" s="135"/>
      <c r="DN144" s="135"/>
      <c r="DO144" s="135"/>
      <c r="DP144" s="135"/>
      <c r="DQ144" s="135"/>
      <c r="DR144" s="135"/>
      <c r="DS144" s="135"/>
      <c r="DT144" s="135"/>
      <c r="DU144" s="135"/>
      <c r="DV144" s="135"/>
      <c r="DW144" s="135"/>
      <c r="DX144" s="135"/>
      <c r="DY144" s="135"/>
      <c r="DZ144" s="135"/>
      <c r="EA144" s="135"/>
      <c r="EB144" s="135"/>
      <c r="EC144" s="135"/>
      <c r="ED144" s="135"/>
      <c r="EE144" s="135"/>
      <c r="EF144" s="135"/>
      <c r="EG144" s="135"/>
      <c r="EH144" s="135"/>
      <c r="EI144" s="135"/>
      <c r="EJ144" s="135"/>
      <c r="EK144" s="135"/>
    </row>
    <row r="145" spans="1:141" s="68" customFormat="1" ht="17.25" x14ac:dyDescent="0.35">
      <c r="A145" s="396"/>
      <c r="B145" s="114"/>
      <c r="C145" s="114"/>
      <c r="D145" s="114"/>
      <c r="E145" s="114"/>
      <c r="F145" s="114"/>
      <c r="G145" s="112"/>
      <c r="H145" s="114"/>
      <c r="I145" s="113"/>
      <c r="J145" s="113"/>
      <c r="K145" s="113"/>
      <c r="L145" s="113"/>
      <c r="M145" s="113"/>
      <c r="N145" s="113"/>
      <c r="O145" s="113"/>
      <c r="P145" s="113"/>
      <c r="Q145" s="113"/>
      <c r="R145" s="113"/>
      <c r="S145" s="113"/>
      <c r="T145" s="113"/>
      <c r="U145" s="113"/>
      <c r="V145" s="137"/>
      <c r="X145" s="122"/>
      <c r="Y145" s="122"/>
      <c r="Z145" s="122"/>
      <c r="AA145" s="122"/>
      <c r="AB145" s="122"/>
      <c r="AC145" s="122"/>
      <c r="AD145" s="122"/>
      <c r="AE145" s="122"/>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5"/>
      <c r="BR145" s="65"/>
      <c r="BS145" s="65"/>
      <c r="BT145" s="65"/>
      <c r="BU145" s="65"/>
      <c r="BV145" s="65"/>
      <c r="BW145" s="65"/>
      <c r="BX145" s="65"/>
      <c r="BY145" s="65"/>
      <c r="BZ145" s="65"/>
      <c r="CA145" s="65"/>
      <c r="CB145" s="65"/>
      <c r="CC145" s="65"/>
      <c r="CD145" s="65"/>
      <c r="CE145" s="65"/>
      <c r="CF145" s="65"/>
      <c r="CG145" s="65"/>
      <c r="CH145" s="65"/>
      <c r="CI145" s="65"/>
      <c r="CJ145" s="65"/>
      <c r="CK145" s="65"/>
      <c r="CL145" s="65"/>
      <c r="CM145" s="65"/>
      <c r="CN145" s="65"/>
      <c r="CO145" s="65"/>
      <c r="CP145" s="65"/>
      <c r="CQ145" s="65"/>
      <c r="CR145" s="65"/>
      <c r="CS145" s="65"/>
      <c r="CT145" s="65"/>
      <c r="CU145" s="65"/>
      <c r="CV145" s="65"/>
      <c r="CW145" s="65"/>
      <c r="CX145" s="65"/>
      <c r="CY145" s="65"/>
      <c r="CZ145" s="65"/>
      <c r="DA145" s="65"/>
      <c r="DB145" s="65"/>
      <c r="DC145" s="65"/>
      <c r="DD145" s="65"/>
      <c r="DE145" s="65"/>
      <c r="DF145" s="65"/>
      <c r="DG145" s="65"/>
      <c r="DH145" s="65"/>
      <c r="DI145" s="65"/>
      <c r="DJ145" s="65"/>
      <c r="DK145" s="65"/>
      <c r="DL145" s="65"/>
      <c r="DM145" s="65"/>
      <c r="DN145" s="65"/>
      <c r="DO145" s="65"/>
      <c r="DP145" s="65"/>
      <c r="DQ145" s="65"/>
      <c r="DR145" s="65"/>
      <c r="DS145" s="65"/>
      <c r="DT145" s="65"/>
      <c r="DU145" s="65"/>
      <c r="DV145" s="65"/>
      <c r="DW145" s="65"/>
      <c r="DX145" s="65"/>
      <c r="DY145" s="65"/>
      <c r="DZ145" s="65"/>
      <c r="EA145" s="65"/>
      <c r="EB145" s="65"/>
      <c r="EC145" s="65"/>
      <c r="ED145" s="65"/>
      <c r="EE145" s="65"/>
      <c r="EF145" s="65"/>
      <c r="EG145" s="65"/>
      <c r="EH145" s="65"/>
      <c r="EI145" s="65"/>
      <c r="EJ145" s="65"/>
      <c r="EK145" s="65"/>
    </row>
    <row r="146" spans="1:141" s="68" customFormat="1" ht="17.25" x14ac:dyDescent="0.35">
      <c r="A146" s="396"/>
      <c r="B146" s="114"/>
      <c r="C146" s="114"/>
      <c r="D146" s="114"/>
      <c r="E146" s="114"/>
      <c r="F146" s="114"/>
      <c r="G146" s="112"/>
      <c r="H146" s="114"/>
      <c r="I146" s="113"/>
      <c r="J146" s="113"/>
      <c r="K146" s="113"/>
      <c r="L146" s="113"/>
      <c r="M146" s="113"/>
      <c r="N146" s="113"/>
      <c r="O146" s="113"/>
      <c r="P146" s="113"/>
      <c r="Q146" s="113"/>
      <c r="R146" s="113"/>
      <c r="S146" s="113"/>
      <c r="T146" s="113"/>
      <c r="U146" s="113"/>
      <c r="V146" s="137"/>
      <c r="X146" s="122"/>
      <c r="Y146" s="122"/>
      <c r="Z146" s="122"/>
      <c r="AA146" s="122"/>
      <c r="AB146" s="122"/>
      <c r="AC146" s="122"/>
      <c r="AD146" s="122"/>
      <c r="AE146" s="122"/>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65"/>
      <c r="CS146" s="65"/>
      <c r="CT146" s="65"/>
      <c r="CU146" s="65"/>
      <c r="CV146" s="65"/>
      <c r="CW146" s="65"/>
      <c r="CX146" s="65"/>
      <c r="CY146" s="65"/>
      <c r="CZ146" s="65"/>
      <c r="DA146" s="65"/>
      <c r="DB146" s="65"/>
      <c r="DC146" s="65"/>
      <c r="DD146" s="65"/>
      <c r="DE146" s="65"/>
      <c r="DF146" s="65"/>
      <c r="DG146" s="65"/>
      <c r="DH146" s="65"/>
      <c r="DI146" s="65"/>
      <c r="DJ146" s="65"/>
      <c r="DK146" s="65"/>
      <c r="DL146" s="65"/>
      <c r="DM146" s="65"/>
      <c r="DN146" s="65"/>
      <c r="DO146" s="65"/>
      <c r="DP146" s="65"/>
      <c r="DQ146" s="65"/>
      <c r="DR146" s="65"/>
      <c r="DS146" s="65"/>
      <c r="DT146" s="65"/>
      <c r="DU146" s="65"/>
      <c r="DV146" s="65"/>
      <c r="DW146" s="65"/>
      <c r="DX146" s="65"/>
      <c r="DY146" s="65"/>
      <c r="DZ146" s="65"/>
      <c r="EA146" s="65"/>
      <c r="EB146" s="65"/>
      <c r="EC146" s="65"/>
      <c r="ED146" s="65"/>
      <c r="EE146" s="65"/>
      <c r="EF146" s="65"/>
      <c r="EG146" s="65"/>
      <c r="EH146" s="65"/>
      <c r="EI146" s="65"/>
      <c r="EJ146" s="65"/>
      <c r="EK146" s="65"/>
    </row>
    <row r="147" spans="1:141" s="68" customFormat="1" ht="17.25" x14ac:dyDescent="0.35">
      <c r="A147" s="396"/>
      <c r="B147" s="114"/>
      <c r="C147" s="114"/>
      <c r="D147" s="114"/>
      <c r="E147" s="114"/>
      <c r="F147" s="114"/>
      <c r="G147" s="112"/>
      <c r="H147" s="114"/>
      <c r="I147" s="113"/>
      <c r="J147" s="113"/>
      <c r="K147" s="113"/>
      <c r="L147" s="113"/>
      <c r="M147" s="113"/>
      <c r="N147" s="113"/>
      <c r="O147" s="113"/>
      <c r="P147" s="113"/>
      <c r="Q147" s="113"/>
      <c r="R147" s="113"/>
      <c r="S147" s="113"/>
      <c r="T147" s="113"/>
      <c r="U147" s="113"/>
      <c r="V147" s="137"/>
      <c r="X147" s="122"/>
      <c r="Y147" s="122"/>
      <c r="Z147" s="122"/>
      <c r="AA147" s="122"/>
      <c r="AB147" s="122"/>
      <c r="AC147" s="122"/>
      <c r="AD147" s="122"/>
      <c r="AE147" s="122"/>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5"/>
      <c r="BR147" s="65"/>
      <c r="BS147" s="65"/>
      <c r="BT147" s="65"/>
      <c r="BU147" s="65"/>
      <c r="BV147" s="65"/>
      <c r="BW147" s="65"/>
      <c r="BX147" s="65"/>
      <c r="BY147" s="65"/>
      <c r="BZ147" s="65"/>
      <c r="CA147" s="65"/>
      <c r="CB147" s="65"/>
      <c r="CC147" s="65"/>
      <c r="CD147" s="65"/>
      <c r="CE147" s="65"/>
      <c r="CF147" s="65"/>
      <c r="CG147" s="65"/>
      <c r="CH147" s="65"/>
      <c r="CI147" s="65"/>
      <c r="CJ147" s="65"/>
      <c r="CK147" s="65"/>
      <c r="CL147" s="65"/>
      <c r="CM147" s="65"/>
      <c r="CN147" s="65"/>
      <c r="CO147" s="65"/>
      <c r="CP147" s="65"/>
      <c r="CQ147" s="65"/>
      <c r="CR147" s="65"/>
      <c r="CS147" s="65"/>
      <c r="CT147" s="65"/>
      <c r="CU147" s="65"/>
      <c r="CV147" s="65"/>
      <c r="CW147" s="65"/>
      <c r="CX147" s="65"/>
      <c r="CY147" s="65"/>
      <c r="CZ147" s="65"/>
      <c r="DA147" s="65"/>
      <c r="DB147" s="65"/>
      <c r="DC147" s="65"/>
      <c r="DD147" s="65"/>
      <c r="DE147" s="65"/>
      <c r="DF147" s="65"/>
      <c r="DG147" s="65"/>
      <c r="DH147" s="65"/>
      <c r="DI147" s="65"/>
      <c r="DJ147" s="65"/>
      <c r="DK147" s="65"/>
      <c r="DL147" s="65"/>
      <c r="DM147" s="65"/>
      <c r="DN147" s="65"/>
      <c r="DO147" s="65"/>
      <c r="DP147" s="65"/>
      <c r="DQ147" s="65"/>
      <c r="DR147" s="65"/>
      <c r="DS147" s="65"/>
      <c r="DT147" s="65"/>
      <c r="DU147" s="65"/>
      <c r="DV147" s="65"/>
      <c r="DW147" s="65"/>
      <c r="DX147" s="65"/>
      <c r="DY147" s="65"/>
      <c r="DZ147" s="65"/>
      <c r="EA147" s="65"/>
      <c r="EB147" s="65"/>
      <c r="EC147" s="65"/>
      <c r="ED147" s="65"/>
      <c r="EE147" s="65"/>
      <c r="EF147" s="65"/>
      <c r="EG147" s="65"/>
      <c r="EH147" s="65"/>
      <c r="EI147" s="65"/>
      <c r="EJ147" s="65"/>
      <c r="EK147" s="65"/>
    </row>
    <row r="148" spans="1:141" s="68" customFormat="1" ht="17.25" x14ac:dyDescent="0.35">
      <c r="A148" s="396"/>
      <c r="B148" s="114"/>
      <c r="C148" s="114"/>
      <c r="D148" s="114"/>
      <c r="E148" s="114"/>
      <c r="F148" s="114"/>
      <c r="G148" s="112"/>
      <c r="H148" s="114"/>
      <c r="I148" s="113"/>
      <c r="J148" s="113"/>
      <c r="K148" s="113"/>
      <c r="L148" s="113"/>
      <c r="M148" s="113"/>
      <c r="N148" s="113"/>
      <c r="O148" s="113"/>
      <c r="P148" s="113"/>
      <c r="Q148" s="113"/>
      <c r="R148" s="113"/>
      <c r="S148" s="113"/>
      <c r="T148" s="113"/>
      <c r="U148" s="113"/>
      <c r="V148" s="137"/>
      <c r="X148" s="122"/>
      <c r="Y148" s="122"/>
      <c r="Z148" s="122"/>
      <c r="AA148" s="122"/>
      <c r="AB148" s="122"/>
      <c r="AC148" s="122"/>
      <c r="AD148" s="122"/>
      <c r="AE148" s="122"/>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5"/>
      <c r="BR148" s="65"/>
      <c r="BS148" s="65"/>
      <c r="BT148" s="65"/>
      <c r="BU148" s="65"/>
      <c r="BV148" s="65"/>
      <c r="BW148" s="65"/>
      <c r="BX148" s="65"/>
      <c r="BY148" s="65"/>
      <c r="BZ148" s="65"/>
      <c r="CA148" s="65"/>
      <c r="CB148" s="65"/>
      <c r="CC148" s="65"/>
      <c r="CD148" s="65"/>
      <c r="CE148" s="65"/>
      <c r="CF148" s="65"/>
      <c r="CG148" s="65"/>
      <c r="CH148" s="65"/>
      <c r="CI148" s="65"/>
      <c r="CJ148" s="65"/>
      <c r="CK148" s="65"/>
      <c r="CL148" s="65"/>
      <c r="CM148" s="65"/>
      <c r="CN148" s="65"/>
      <c r="CO148" s="65"/>
      <c r="CP148" s="65"/>
      <c r="CQ148" s="65"/>
      <c r="CR148" s="65"/>
      <c r="CS148" s="65"/>
      <c r="CT148" s="65"/>
      <c r="CU148" s="65"/>
      <c r="CV148" s="65"/>
      <c r="CW148" s="65"/>
      <c r="CX148" s="65"/>
      <c r="CY148" s="65"/>
      <c r="CZ148" s="65"/>
      <c r="DA148" s="65"/>
      <c r="DB148" s="65"/>
      <c r="DC148" s="65"/>
      <c r="DD148" s="65"/>
      <c r="DE148" s="65"/>
      <c r="DF148" s="65"/>
      <c r="DG148" s="65"/>
      <c r="DH148" s="65"/>
      <c r="DI148" s="65"/>
      <c r="DJ148" s="65"/>
      <c r="DK148" s="65"/>
      <c r="DL148" s="65"/>
      <c r="DM148" s="65"/>
      <c r="DN148" s="65"/>
      <c r="DO148" s="65"/>
      <c r="DP148" s="65"/>
      <c r="DQ148" s="65"/>
      <c r="DR148" s="65"/>
      <c r="DS148" s="65"/>
      <c r="DT148" s="65"/>
      <c r="DU148" s="65"/>
      <c r="DV148" s="65"/>
      <c r="DW148" s="65"/>
      <c r="DX148" s="65"/>
      <c r="DY148" s="65"/>
      <c r="DZ148" s="65"/>
      <c r="EA148" s="65"/>
      <c r="EB148" s="65"/>
      <c r="EC148" s="65"/>
      <c r="ED148" s="65"/>
      <c r="EE148" s="65"/>
      <c r="EF148" s="65"/>
      <c r="EG148" s="65"/>
      <c r="EH148" s="65"/>
      <c r="EI148" s="65"/>
      <c r="EJ148" s="65"/>
      <c r="EK148" s="65"/>
    </row>
    <row r="149" spans="1:141" s="68" customFormat="1" ht="17.25" x14ac:dyDescent="0.35">
      <c r="A149" s="396"/>
      <c r="B149" s="114"/>
      <c r="C149" s="114"/>
      <c r="D149" s="114"/>
      <c r="E149" s="114"/>
      <c r="F149" s="114"/>
      <c r="G149" s="112"/>
      <c r="H149" s="114"/>
      <c r="I149" s="113"/>
      <c r="J149" s="113"/>
      <c r="K149" s="113"/>
      <c r="L149" s="113"/>
      <c r="M149" s="113"/>
      <c r="N149" s="113"/>
      <c r="O149" s="113"/>
      <c r="P149" s="113"/>
      <c r="Q149" s="113"/>
      <c r="R149" s="113"/>
      <c r="S149" s="113"/>
      <c r="T149" s="113"/>
      <c r="U149" s="113"/>
      <c r="V149" s="137"/>
      <c r="X149" s="122"/>
      <c r="Y149" s="122"/>
      <c r="Z149" s="122"/>
      <c r="AA149" s="122"/>
      <c r="AB149" s="122"/>
      <c r="AC149" s="122"/>
      <c r="AD149" s="122"/>
      <c r="AE149" s="122"/>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c r="BE149" s="65"/>
      <c r="BF149" s="65"/>
      <c r="BG149" s="65"/>
      <c r="BH149" s="65"/>
      <c r="BI149" s="65"/>
      <c r="BJ149" s="65"/>
      <c r="BK149" s="65"/>
      <c r="BL149" s="65"/>
      <c r="BM149" s="65"/>
      <c r="BN149" s="65"/>
      <c r="BO149" s="65"/>
      <c r="BP149" s="65"/>
      <c r="BQ149" s="65"/>
      <c r="BR149" s="65"/>
      <c r="BS149" s="65"/>
      <c r="BT149" s="65"/>
      <c r="BU149" s="65"/>
      <c r="BV149" s="65"/>
      <c r="BW149" s="65"/>
      <c r="BX149" s="65"/>
      <c r="BY149" s="65"/>
      <c r="BZ149" s="65"/>
      <c r="CA149" s="65"/>
      <c r="CB149" s="65"/>
      <c r="CC149" s="65"/>
      <c r="CD149" s="65"/>
      <c r="CE149" s="65"/>
      <c r="CF149" s="65"/>
      <c r="CG149" s="65"/>
      <c r="CH149" s="65"/>
      <c r="CI149" s="65"/>
      <c r="CJ149" s="65"/>
      <c r="CK149" s="65"/>
      <c r="CL149" s="65"/>
      <c r="CM149" s="65"/>
      <c r="CN149" s="65"/>
      <c r="CO149" s="65"/>
      <c r="CP149" s="65"/>
      <c r="CQ149" s="65"/>
      <c r="CR149" s="65"/>
      <c r="CS149" s="65"/>
      <c r="CT149" s="65"/>
      <c r="CU149" s="65"/>
      <c r="CV149" s="65"/>
      <c r="CW149" s="65"/>
      <c r="CX149" s="65"/>
      <c r="CY149" s="65"/>
      <c r="CZ149" s="65"/>
      <c r="DA149" s="65"/>
      <c r="DB149" s="65"/>
      <c r="DC149" s="65"/>
      <c r="DD149" s="65"/>
      <c r="DE149" s="65"/>
      <c r="DF149" s="65"/>
      <c r="DG149" s="65"/>
      <c r="DH149" s="65"/>
      <c r="DI149" s="65"/>
      <c r="DJ149" s="65"/>
      <c r="DK149" s="65"/>
      <c r="DL149" s="65"/>
      <c r="DM149" s="65"/>
      <c r="DN149" s="65"/>
      <c r="DO149" s="65"/>
      <c r="DP149" s="65"/>
      <c r="DQ149" s="65"/>
      <c r="DR149" s="65"/>
      <c r="DS149" s="65"/>
      <c r="DT149" s="65"/>
      <c r="DU149" s="65"/>
      <c r="DV149" s="65"/>
      <c r="DW149" s="65"/>
      <c r="DX149" s="65"/>
      <c r="DY149" s="65"/>
      <c r="DZ149" s="65"/>
      <c r="EA149" s="65"/>
      <c r="EB149" s="65"/>
      <c r="EC149" s="65"/>
      <c r="ED149" s="65"/>
      <c r="EE149" s="65"/>
      <c r="EF149" s="65"/>
      <c r="EG149" s="65"/>
      <c r="EH149" s="65"/>
      <c r="EI149" s="65"/>
      <c r="EJ149" s="65"/>
      <c r="EK149" s="65"/>
    </row>
    <row r="150" spans="1:141" s="68" customFormat="1" ht="17.25" x14ac:dyDescent="0.35">
      <c r="A150" s="396"/>
      <c r="B150" s="114"/>
      <c r="C150" s="114"/>
      <c r="D150" s="114"/>
      <c r="E150" s="114"/>
      <c r="F150" s="114"/>
      <c r="G150" s="112"/>
      <c r="H150" s="114"/>
      <c r="I150" s="113"/>
      <c r="J150" s="113"/>
      <c r="K150" s="113"/>
      <c r="L150" s="113"/>
      <c r="M150" s="113"/>
      <c r="N150" s="113"/>
      <c r="O150" s="113"/>
      <c r="P150" s="113"/>
      <c r="Q150" s="113"/>
      <c r="R150" s="113"/>
      <c r="S150" s="113"/>
      <c r="T150" s="113"/>
      <c r="U150" s="113"/>
      <c r="V150" s="137"/>
      <c r="X150" s="122"/>
      <c r="Y150" s="122"/>
      <c r="Z150" s="122"/>
      <c r="AA150" s="122"/>
      <c r="AB150" s="122"/>
      <c r="AC150" s="122"/>
      <c r="AD150" s="122"/>
      <c r="AE150" s="122"/>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c r="BE150" s="65"/>
      <c r="BF150" s="65"/>
      <c r="BG150" s="65"/>
      <c r="BH150" s="65"/>
      <c r="BI150" s="65"/>
      <c r="BJ150" s="65"/>
      <c r="BK150" s="65"/>
      <c r="BL150" s="65"/>
      <c r="BM150" s="65"/>
      <c r="BN150" s="65"/>
      <c r="BO150" s="65"/>
      <c r="BP150" s="65"/>
      <c r="BQ150" s="65"/>
      <c r="BR150" s="65"/>
      <c r="BS150" s="65"/>
      <c r="BT150" s="65"/>
      <c r="BU150" s="65"/>
      <c r="BV150" s="65"/>
      <c r="BW150" s="65"/>
      <c r="BX150" s="65"/>
      <c r="BY150" s="65"/>
      <c r="BZ150" s="65"/>
      <c r="CA150" s="65"/>
      <c r="CB150" s="65"/>
      <c r="CC150" s="65"/>
      <c r="CD150" s="65"/>
      <c r="CE150" s="65"/>
      <c r="CF150" s="65"/>
      <c r="CG150" s="65"/>
      <c r="CH150" s="65"/>
      <c r="CI150" s="65"/>
      <c r="CJ150" s="65"/>
      <c r="CK150" s="65"/>
      <c r="CL150" s="65"/>
      <c r="CM150" s="65"/>
      <c r="CN150" s="65"/>
      <c r="CO150" s="65"/>
      <c r="CP150" s="65"/>
      <c r="CQ150" s="65"/>
      <c r="CR150" s="65"/>
      <c r="CS150" s="65"/>
      <c r="CT150" s="65"/>
      <c r="CU150" s="65"/>
      <c r="CV150" s="65"/>
      <c r="CW150" s="65"/>
      <c r="CX150" s="65"/>
      <c r="CY150" s="65"/>
      <c r="CZ150" s="65"/>
      <c r="DA150" s="65"/>
      <c r="DB150" s="65"/>
      <c r="DC150" s="65"/>
      <c r="DD150" s="65"/>
      <c r="DE150" s="65"/>
      <c r="DF150" s="65"/>
      <c r="DG150" s="65"/>
      <c r="DH150" s="65"/>
      <c r="DI150" s="65"/>
      <c r="DJ150" s="65"/>
      <c r="DK150" s="65"/>
      <c r="DL150" s="65"/>
      <c r="DM150" s="65"/>
      <c r="DN150" s="65"/>
      <c r="DO150" s="65"/>
      <c r="DP150" s="65"/>
      <c r="DQ150" s="65"/>
      <c r="DR150" s="65"/>
      <c r="DS150" s="65"/>
      <c r="DT150" s="65"/>
      <c r="DU150" s="65"/>
      <c r="DV150" s="65"/>
      <c r="DW150" s="65"/>
      <c r="DX150" s="65"/>
      <c r="DY150" s="65"/>
      <c r="DZ150" s="65"/>
      <c r="EA150" s="65"/>
      <c r="EB150" s="65"/>
      <c r="EC150" s="65"/>
      <c r="ED150" s="65"/>
      <c r="EE150" s="65"/>
      <c r="EF150" s="65"/>
      <c r="EG150" s="65"/>
      <c r="EH150" s="65"/>
      <c r="EI150" s="65"/>
      <c r="EJ150" s="65"/>
      <c r="EK150" s="65"/>
    </row>
    <row r="151" spans="1:141" s="68" customFormat="1" ht="17.25" x14ac:dyDescent="0.35">
      <c r="A151" s="396"/>
      <c r="B151" s="114"/>
      <c r="C151" s="114"/>
      <c r="D151" s="114"/>
      <c r="E151" s="114"/>
      <c r="F151" s="114"/>
      <c r="G151" s="112"/>
      <c r="H151" s="114"/>
      <c r="I151" s="113"/>
      <c r="J151" s="113"/>
      <c r="K151" s="113"/>
      <c r="L151" s="113"/>
      <c r="M151" s="113"/>
      <c r="N151" s="113"/>
      <c r="O151" s="113"/>
      <c r="P151" s="113"/>
      <c r="Q151" s="113"/>
      <c r="R151" s="113"/>
      <c r="S151" s="113"/>
      <c r="T151" s="113"/>
      <c r="U151" s="113"/>
      <c r="V151" s="137"/>
      <c r="X151" s="122"/>
      <c r="Y151" s="122"/>
      <c r="Z151" s="122"/>
      <c r="AA151" s="122"/>
      <c r="AB151" s="122"/>
      <c r="AC151" s="122"/>
      <c r="AD151" s="122"/>
      <c r="AE151" s="122"/>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65"/>
      <c r="CH151" s="65"/>
      <c r="CI151" s="65"/>
      <c r="CJ151" s="65"/>
      <c r="CK151" s="65"/>
      <c r="CL151" s="65"/>
      <c r="CM151" s="65"/>
      <c r="CN151" s="65"/>
      <c r="CO151" s="65"/>
      <c r="CP151" s="65"/>
      <c r="CQ151" s="65"/>
      <c r="CR151" s="65"/>
      <c r="CS151" s="65"/>
      <c r="CT151" s="65"/>
      <c r="CU151" s="65"/>
      <c r="CV151" s="65"/>
      <c r="CW151" s="65"/>
      <c r="CX151" s="65"/>
      <c r="CY151" s="65"/>
      <c r="CZ151" s="65"/>
      <c r="DA151" s="65"/>
      <c r="DB151" s="65"/>
      <c r="DC151" s="65"/>
      <c r="DD151" s="65"/>
      <c r="DE151" s="65"/>
      <c r="DF151" s="65"/>
      <c r="DG151" s="65"/>
      <c r="DH151" s="65"/>
      <c r="DI151" s="65"/>
      <c r="DJ151" s="65"/>
      <c r="DK151" s="65"/>
      <c r="DL151" s="65"/>
      <c r="DM151" s="65"/>
      <c r="DN151" s="65"/>
      <c r="DO151" s="65"/>
      <c r="DP151" s="65"/>
      <c r="DQ151" s="65"/>
      <c r="DR151" s="65"/>
      <c r="DS151" s="65"/>
      <c r="DT151" s="65"/>
      <c r="DU151" s="65"/>
      <c r="DV151" s="65"/>
      <c r="DW151" s="65"/>
      <c r="DX151" s="65"/>
      <c r="DY151" s="65"/>
      <c r="DZ151" s="65"/>
      <c r="EA151" s="65"/>
      <c r="EB151" s="65"/>
      <c r="EC151" s="65"/>
      <c r="ED151" s="65"/>
      <c r="EE151" s="65"/>
      <c r="EF151" s="65"/>
      <c r="EG151" s="65"/>
      <c r="EH151" s="65"/>
      <c r="EI151" s="65"/>
      <c r="EJ151" s="65"/>
      <c r="EK151" s="65"/>
    </row>
    <row r="152" spans="1:141" s="68" customFormat="1" ht="17.25" x14ac:dyDescent="0.35">
      <c r="A152" s="396"/>
      <c r="B152" s="114"/>
      <c r="C152" s="114"/>
      <c r="D152" s="114"/>
      <c r="E152" s="114"/>
      <c r="F152" s="114"/>
      <c r="G152" s="112"/>
      <c r="H152" s="114"/>
      <c r="I152" s="113"/>
      <c r="J152" s="113"/>
      <c r="K152" s="113"/>
      <c r="L152" s="113"/>
      <c r="M152" s="113"/>
      <c r="N152" s="113"/>
      <c r="O152" s="113"/>
      <c r="P152" s="113"/>
      <c r="Q152" s="113"/>
      <c r="R152" s="113"/>
      <c r="S152" s="113"/>
      <c r="T152" s="113"/>
      <c r="U152" s="113"/>
      <c r="V152" s="137"/>
      <c r="X152" s="122"/>
      <c r="Y152" s="122"/>
      <c r="Z152" s="122"/>
      <c r="AA152" s="122"/>
      <c r="AB152" s="122"/>
      <c r="AC152" s="122"/>
      <c r="AD152" s="122"/>
      <c r="AE152" s="122"/>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c r="BE152" s="65"/>
      <c r="BF152" s="65"/>
      <c r="BG152" s="65"/>
      <c r="BH152" s="65"/>
      <c r="BI152" s="65"/>
      <c r="BJ152" s="65"/>
      <c r="BK152" s="65"/>
      <c r="BL152" s="65"/>
      <c r="BM152" s="65"/>
      <c r="BN152" s="65"/>
      <c r="BO152" s="65"/>
      <c r="BP152" s="65"/>
      <c r="BQ152" s="65"/>
      <c r="BR152" s="65"/>
      <c r="BS152" s="65"/>
      <c r="BT152" s="65"/>
      <c r="BU152" s="65"/>
      <c r="BV152" s="65"/>
      <c r="BW152" s="65"/>
      <c r="BX152" s="65"/>
      <c r="BY152" s="65"/>
      <c r="BZ152" s="65"/>
      <c r="CA152" s="65"/>
      <c r="CB152" s="65"/>
      <c r="CC152" s="65"/>
      <c r="CD152" s="65"/>
      <c r="CE152" s="65"/>
      <c r="CF152" s="65"/>
      <c r="CG152" s="65"/>
      <c r="CH152" s="65"/>
      <c r="CI152" s="65"/>
      <c r="CJ152" s="65"/>
      <c r="CK152" s="65"/>
      <c r="CL152" s="65"/>
      <c r="CM152" s="65"/>
      <c r="CN152" s="65"/>
      <c r="CO152" s="65"/>
      <c r="CP152" s="65"/>
      <c r="CQ152" s="65"/>
      <c r="CR152" s="65"/>
      <c r="CS152" s="65"/>
      <c r="CT152" s="65"/>
      <c r="CU152" s="65"/>
      <c r="CV152" s="65"/>
      <c r="CW152" s="65"/>
      <c r="CX152" s="65"/>
      <c r="CY152" s="65"/>
      <c r="CZ152" s="65"/>
      <c r="DA152" s="65"/>
      <c r="DB152" s="65"/>
      <c r="DC152" s="65"/>
      <c r="DD152" s="65"/>
      <c r="DE152" s="65"/>
      <c r="DF152" s="65"/>
      <c r="DG152" s="65"/>
      <c r="DH152" s="65"/>
      <c r="DI152" s="65"/>
      <c r="DJ152" s="65"/>
      <c r="DK152" s="65"/>
      <c r="DL152" s="65"/>
      <c r="DM152" s="65"/>
      <c r="DN152" s="65"/>
      <c r="DO152" s="65"/>
      <c r="DP152" s="65"/>
      <c r="DQ152" s="65"/>
      <c r="DR152" s="65"/>
      <c r="DS152" s="65"/>
      <c r="DT152" s="65"/>
      <c r="DU152" s="65"/>
      <c r="DV152" s="65"/>
      <c r="DW152" s="65"/>
      <c r="DX152" s="65"/>
      <c r="DY152" s="65"/>
      <c r="DZ152" s="65"/>
      <c r="EA152" s="65"/>
      <c r="EB152" s="65"/>
      <c r="EC152" s="65"/>
      <c r="ED152" s="65"/>
      <c r="EE152" s="65"/>
      <c r="EF152" s="65"/>
      <c r="EG152" s="65"/>
      <c r="EH152" s="65"/>
      <c r="EI152" s="65"/>
      <c r="EJ152" s="65"/>
      <c r="EK152" s="65"/>
    </row>
    <row r="153" spans="1:141" s="68" customFormat="1" ht="17.25" x14ac:dyDescent="0.35">
      <c r="A153" s="396"/>
      <c r="B153" s="114"/>
      <c r="C153" s="114"/>
      <c r="D153" s="114"/>
      <c r="E153" s="114"/>
      <c r="F153" s="114"/>
      <c r="G153" s="112"/>
      <c r="H153" s="114"/>
      <c r="I153" s="113"/>
      <c r="J153" s="113"/>
      <c r="K153" s="113"/>
      <c r="L153" s="113"/>
      <c r="M153" s="113"/>
      <c r="N153" s="113"/>
      <c r="O153" s="113"/>
      <c r="P153" s="113"/>
      <c r="Q153" s="113"/>
      <c r="R153" s="113"/>
      <c r="S153" s="113"/>
      <c r="T153" s="113"/>
      <c r="U153" s="113"/>
      <c r="V153" s="137"/>
      <c r="X153" s="122"/>
      <c r="Y153" s="122"/>
      <c r="Z153" s="122"/>
      <c r="AA153" s="122"/>
      <c r="AB153" s="122"/>
      <c r="AC153" s="122"/>
      <c r="AD153" s="122"/>
      <c r="AE153" s="122"/>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c r="BE153" s="65"/>
      <c r="BF153" s="65"/>
      <c r="BG153" s="65"/>
      <c r="BH153" s="65"/>
      <c r="BI153" s="65"/>
      <c r="BJ153" s="65"/>
      <c r="BK153" s="65"/>
      <c r="BL153" s="65"/>
      <c r="BM153" s="65"/>
      <c r="BN153" s="65"/>
      <c r="BO153" s="65"/>
      <c r="BP153" s="65"/>
      <c r="BQ153" s="65"/>
      <c r="BR153" s="65"/>
      <c r="BS153" s="65"/>
      <c r="BT153" s="65"/>
      <c r="BU153" s="65"/>
      <c r="BV153" s="65"/>
      <c r="BW153" s="65"/>
      <c r="BX153" s="65"/>
      <c r="BY153" s="65"/>
      <c r="BZ153" s="65"/>
      <c r="CA153" s="65"/>
      <c r="CB153" s="65"/>
      <c r="CC153" s="65"/>
      <c r="CD153" s="65"/>
      <c r="CE153" s="65"/>
      <c r="CF153" s="65"/>
      <c r="CG153" s="65"/>
      <c r="CH153" s="65"/>
      <c r="CI153" s="65"/>
      <c r="CJ153" s="65"/>
      <c r="CK153" s="65"/>
      <c r="CL153" s="65"/>
      <c r="CM153" s="65"/>
      <c r="CN153" s="65"/>
      <c r="CO153" s="65"/>
      <c r="CP153" s="65"/>
      <c r="CQ153" s="65"/>
      <c r="CR153" s="65"/>
      <c r="CS153" s="65"/>
      <c r="CT153" s="65"/>
      <c r="CU153" s="65"/>
      <c r="CV153" s="65"/>
      <c r="CW153" s="65"/>
      <c r="CX153" s="65"/>
      <c r="CY153" s="65"/>
      <c r="CZ153" s="65"/>
      <c r="DA153" s="65"/>
      <c r="DB153" s="65"/>
      <c r="DC153" s="65"/>
      <c r="DD153" s="65"/>
      <c r="DE153" s="65"/>
      <c r="DF153" s="65"/>
      <c r="DG153" s="65"/>
      <c r="DH153" s="65"/>
      <c r="DI153" s="65"/>
      <c r="DJ153" s="65"/>
      <c r="DK153" s="65"/>
      <c r="DL153" s="65"/>
      <c r="DM153" s="65"/>
      <c r="DN153" s="65"/>
      <c r="DO153" s="65"/>
      <c r="DP153" s="65"/>
      <c r="DQ153" s="65"/>
      <c r="DR153" s="65"/>
      <c r="DS153" s="65"/>
      <c r="DT153" s="65"/>
      <c r="DU153" s="65"/>
      <c r="DV153" s="65"/>
      <c r="DW153" s="65"/>
      <c r="DX153" s="65"/>
      <c r="DY153" s="65"/>
      <c r="DZ153" s="65"/>
      <c r="EA153" s="65"/>
      <c r="EB153" s="65"/>
      <c r="EC153" s="65"/>
      <c r="ED153" s="65"/>
      <c r="EE153" s="65"/>
      <c r="EF153" s="65"/>
      <c r="EG153" s="65"/>
      <c r="EH153" s="65"/>
      <c r="EI153" s="65"/>
      <c r="EJ153" s="65"/>
      <c r="EK153" s="65"/>
    </row>
    <row r="154" spans="1:141" s="68" customFormat="1" ht="17.25" x14ac:dyDescent="0.35">
      <c r="A154" s="396"/>
      <c r="B154" s="114"/>
      <c r="C154" s="114"/>
      <c r="D154" s="114"/>
      <c r="E154" s="114"/>
      <c r="F154" s="114"/>
      <c r="G154" s="112"/>
      <c r="H154" s="114"/>
      <c r="I154" s="113"/>
      <c r="J154" s="113"/>
      <c r="K154" s="113"/>
      <c r="L154" s="113"/>
      <c r="M154" s="113"/>
      <c r="N154" s="113"/>
      <c r="O154" s="113"/>
      <c r="P154" s="113"/>
      <c r="Q154" s="113"/>
      <c r="R154" s="113"/>
      <c r="S154" s="113"/>
      <c r="T154" s="113"/>
      <c r="U154" s="113"/>
      <c r="V154" s="137"/>
      <c r="X154" s="122"/>
      <c r="Y154" s="122"/>
      <c r="Z154" s="122"/>
      <c r="AA154" s="122"/>
      <c r="AB154" s="122"/>
      <c r="AC154" s="122"/>
      <c r="AD154" s="122"/>
      <c r="AE154" s="122"/>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c r="BE154" s="65"/>
      <c r="BF154" s="65"/>
      <c r="BG154" s="65"/>
      <c r="BH154" s="65"/>
      <c r="BI154" s="65"/>
      <c r="BJ154" s="65"/>
      <c r="BK154" s="65"/>
      <c r="BL154" s="65"/>
      <c r="BM154" s="65"/>
      <c r="BN154" s="65"/>
      <c r="BO154" s="65"/>
      <c r="BP154" s="65"/>
      <c r="BQ154" s="65"/>
      <c r="BR154" s="65"/>
      <c r="BS154" s="65"/>
      <c r="BT154" s="65"/>
      <c r="BU154" s="65"/>
      <c r="BV154" s="65"/>
      <c r="BW154" s="65"/>
      <c r="BX154" s="65"/>
      <c r="BY154" s="65"/>
      <c r="BZ154" s="65"/>
      <c r="CA154" s="65"/>
      <c r="CB154" s="65"/>
      <c r="CC154" s="65"/>
      <c r="CD154" s="65"/>
      <c r="CE154" s="65"/>
      <c r="CF154" s="65"/>
      <c r="CG154" s="65"/>
      <c r="CH154" s="65"/>
      <c r="CI154" s="65"/>
      <c r="CJ154" s="65"/>
      <c r="CK154" s="65"/>
      <c r="CL154" s="65"/>
      <c r="CM154" s="65"/>
      <c r="CN154" s="65"/>
      <c r="CO154" s="65"/>
      <c r="CP154" s="65"/>
      <c r="CQ154" s="65"/>
      <c r="CR154" s="65"/>
      <c r="CS154" s="65"/>
      <c r="CT154" s="65"/>
      <c r="CU154" s="65"/>
      <c r="CV154" s="65"/>
      <c r="CW154" s="65"/>
      <c r="CX154" s="65"/>
      <c r="CY154" s="65"/>
      <c r="CZ154" s="65"/>
      <c r="DA154" s="65"/>
      <c r="DB154" s="65"/>
      <c r="DC154" s="65"/>
      <c r="DD154" s="65"/>
      <c r="DE154" s="65"/>
      <c r="DF154" s="65"/>
      <c r="DG154" s="65"/>
      <c r="DH154" s="65"/>
      <c r="DI154" s="65"/>
      <c r="DJ154" s="65"/>
      <c r="DK154" s="65"/>
      <c r="DL154" s="65"/>
      <c r="DM154" s="65"/>
      <c r="DN154" s="65"/>
      <c r="DO154" s="65"/>
      <c r="DP154" s="65"/>
      <c r="DQ154" s="65"/>
      <c r="DR154" s="65"/>
      <c r="DS154" s="65"/>
      <c r="DT154" s="65"/>
      <c r="DU154" s="65"/>
      <c r="DV154" s="65"/>
      <c r="DW154" s="65"/>
      <c r="DX154" s="65"/>
      <c r="DY154" s="65"/>
      <c r="DZ154" s="65"/>
      <c r="EA154" s="65"/>
      <c r="EB154" s="65"/>
      <c r="EC154" s="65"/>
      <c r="ED154" s="65"/>
      <c r="EE154" s="65"/>
      <c r="EF154" s="65"/>
      <c r="EG154" s="65"/>
      <c r="EH154" s="65"/>
      <c r="EI154" s="65"/>
      <c r="EJ154" s="65"/>
      <c r="EK154" s="65"/>
    </row>
    <row r="155" spans="1:141" s="68" customFormat="1" ht="17.25" x14ac:dyDescent="0.35">
      <c r="A155" s="396"/>
      <c r="B155" s="114"/>
      <c r="C155" s="114"/>
      <c r="D155" s="114"/>
      <c r="E155" s="114"/>
      <c r="F155" s="114"/>
      <c r="G155" s="112"/>
      <c r="H155" s="114"/>
      <c r="I155" s="113"/>
      <c r="J155" s="113"/>
      <c r="K155" s="113"/>
      <c r="L155" s="113"/>
      <c r="M155" s="113"/>
      <c r="N155" s="113"/>
      <c r="O155" s="113"/>
      <c r="P155" s="113"/>
      <c r="Q155" s="113"/>
      <c r="R155" s="113"/>
      <c r="S155" s="113"/>
      <c r="T155" s="113"/>
      <c r="U155" s="113"/>
      <c r="V155" s="137"/>
      <c r="X155" s="122"/>
      <c r="Y155" s="122"/>
      <c r="Z155" s="122"/>
      <c r="AA155" s="122"/>
      <c r="AB155" s="122"/>
      <c r="AC155" s="122"/>
      <c r="AD155" s="122"/>
      <c r="AE155" s="122"/>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c r="BE155" s="65"/>
      <c r="BF155" s="65"/>
      <c r="BG155" s="65"/>
      <c r="BH155" s="65"/>
      <c r="BI155" s="65"/>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65"/>
      <c r="CH155" s="65"/>
      <c r="CI155" s="65"/>
      <c r="CJ155" s="65"/>
      <c r="CK155" s="65"/>
      <c r="CL155" s="65"/>
      <c r="CM155" s="65"/>
      <c r="CN155" s="65"/>
      <c r="CO155" s="65"/>
      <c r="CP155" s="65"/>
      <c r="CQ155" s="65"/>
      <c r="CR155" s="65"/>
      <c r="CS155" s="65"/>
      <c r="CT155" s="65"/>
      <c r="CU155" s="65"/>
      <c r="CV155" s="65"/>
      <c r="CW155" s="65"/>
      <c r="CX155" s="65"/>
      <c r="CY155" s="65"/>
      <c r="CZ155" s="65"/>
      <c r="DA155" s="65"/>
      <c r="DB155" s="65"/>
      <c r="DC155" s="65"/>
      <c r="DD155" s="65"/>
      <c r="DE155" s="65"/>
      <c r="DF155" s="65"/>
      <c r="DG155" s="65"/>
      <c r="DH155" s="65"/>
      <c r="DI155" s="65"/>
      <c r="DJ155" s="65"/>
      <c r="DK155" s="65"/>
      <c r="DL155" s="65"/>
      <c r="DM155" s="65"/>
      <c r="DN155" s="65"/>
      <c r="DO155" s="65"/>
      <c r="DP155" s="65"/>
      <c r="DQ155" s="65"/>
      <c r="DR155" s="65"/>
      <c r="DS155" s="65"/>
      <c r="DT155" s="65"/>
      <c r="DU155" s="65"/>
      <c r="DV155" s="65"/>
      <c r="DW155" s="65"/>
      <c r="DX155" s="65"/>
      <c r="DY155" s="65"/>
      <c r="DZ155" s="65"/>
      <c r="EA155" s="65"/>
      <c r="EB155" s="65"/>
      <c r="EC155" s="65"/>
      <c r="ED155" s="65"/>
      <c r="EE155" s="65"/>
      <c r="EF155" s="65"/>
      <c r="EG155" s="65"/>
      <c r="EH155" s="65"/>
      <c r="EI155" s="65"/>
      <c r="EJ155" s="65"/>
      <c r="EK155" s="65"/>
    </row>
    <row r="156" spans="1:141" s="68" customFormat="1" ht="17.25" x14ac:dyDescent="0.35">
      <c r="A156" s="396"/>
      <c r="B156" s="114"/>
      <c r="C156" s="114"/>
      <c r="D156" s="114"/>
      <c r="E156" s="114"/>
      <c r="F156" s="114"/>
      <c r="G156" s="112"/>
      <c r="H156" s="114"/>
      <c r="I156" s="113"/>
      <c r="J156" s="113"/>
      <c r="K156" s="113"/>
      <c r="L156" s="113"/>
      <c r="M156" s="113"/>
      <c r="N156" s="113"/>
      <c r="O156" s="113"/>
      <c r="P156" s="113"/>
      <c r="Q156" s="113"/>
      <c r="R156" s="113"/>
      <c r="S156" s="113"/>
      <c r="T156" s="113"/>
      <c r="U156" s="113"/>
      <c r="V156" s="137"/>
      <c r="X156" s="122"/>
      <c r="Y156" s="122"/>
      <c r="Z156" s="122"/>
      <c r="AA156" s="122"/>
      <c r="AB156" s="122"/>
      <c r="AC156" s="122"/>
      <c r="AD156" s="122"/>
      <c r="AE156" s="122"/>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c r="BE156" s="65"/>
      <c r="BF156" s="65"/>
      <c r="BG156" s="65"/>
      <c r="BH156" s="65"/>
      <c r="BI156" s="65"/>
      <c r="BJ156" s="65"/>
      <c r="BK156" s="65"/>
      <c r="BL156" s="65"/>
      <c r="BM156" s="65"/>
      <c r="BN156" s="65"/>
      <c r="BO156" s="65"/>
      <c r="BP156" s="65"/>
      <c r="BQ156" s="65"/>
      <c r="BR156" s="65"/>
      <c r="BS156" s="65"/>
      <c r="BT156" s="65"/>
      <c r="BU156" s="65"/>
      <c r="BV156" s="65"/>
      <c r="BW156" s="65"/>
      <c r="BX156" s="65"/>
      <c r="BY156" s="65"/>
      <c r="BZ156" s="65"/>
      <c r="CA156" s="65"/>
      <c r="CB156" s="65"/>
      <c r="CC156" s="65"/>
      <c r="CD156" s="65"/>
      <c r="CE156" s="65"/>
      <c r="CF156" s="65"/>
      <c r="CG156" s="65"/>
      <c r="CH156" s="65"/>
      <c r="CI156" s="65"/>
      <c r="CJ156" s="65"/>
      <c r="CK156" s="65"/>
      <c r="CL156" s="65"/>
      <c r="CM156" s="65"/>
      <c r="CN156" s="65"/>
      <c r="CO156" s="65"/>
      <c r="CP156" s="65"/>
      <c r="CQ156" s="65"/>
      <c r="CR156" s="65"/>
      <c r="CS156" s="65"/>
      <c r="CT156" s="65"/>
      <c r="CU156" s="65"/>
      <c r="CV156" s="65"/>
      <c r="CW156" s="65"/>
      <c r="CX156" s="65"/>
      <c r="CY156" s="65"/>
      <c r="CZ156" s="65"/>
      <c r="DA156" s="65"/>
      <c r="DB156" s="65"/>
      <c r="DC156" s="65"/>
      <c r="DD156" s="65"/>
      <c r="DE156" s="65"/>
      <c r="DF156" s="65"/>
      <c r="DG156" s="65"/>
      <c r="DH156" s="65"/>
      <c r="DI156" s="65"/>
      <c r="DJ156" s="65"/>
      <c r="DK156" s="65"/>
      <c r="DL156" s="65"/>
      <c r="DM156" s="65"/>
      <c r="DN156" s="65"/>
      <c r="DO156" s="65"/>
      <c r="DP156" s="65"/>
      <c r="DQ156" s="65"/>
      <c r="DR156" s="65"/>
      <c r="DS156" s="65"/>
      <c r="DT156" s="65"/>
      <c r="DU156" s="65"/>
      <c r="DV156" s="65"/>
      <c r="DW156" s="65"/>
      <c r="DX156" s="65"/>
      <c r="DY156" s="65"/>
      <c r="DZ156" s="65"/>
      <c r="EA156" s="65"/>
      <c r="EB156" s="65"/>
      <c r="EC156" s="65"/>
      <c r="ED156" s="65"/>
      <c r="EE156" s="65"/>
      <c r="EF156" s="65"/>
      <c r="EG156" s="65"/>
      <c r="EH156" s="65"/>
      <c r="EI156" s="65"/>
      <c r="EJ156" s="65"/>
      <c r="EK156" s="65"/>
    </row>
    <row r="157" spans="1:141" s="68" customFormat="1" ht="17.25" x14ac:dyDescent="0.35">
      <c r="A157" s="396"/>
      <c r="B157" s="114"/>
      <c r="C157" s="114"/>
      <c r="D157" s="114"/>
      <c r="E157" s="114"/>
      <c r="F157" s="114"/>
      <c r="G157" s="112"/>
      <c r="H157" s="114"/>
      <c r="I157" s="113"/>
      <c r="J157" s="113"/>
      <c r="K157" s="113"/>
      <c r="L157" s="113"/>
      <c r="M157" s="113"/>
      <c r="N157" s="113"/>
      <c r="O157" s="113"/>
      <c r="P157" s="113"/>
      <c r="Q157" s="113"/>
      <c r="R157" s="113"/>
      <c r="S157" s="113"/>
      <c r="T157" s="113"/>
      <c r="U157" s="113"/>
      <c r="V157" s="137"/>
      <c r="X157" s="122"/>
      <c r="Y157" s="122"/>
      <c r="Z157" s="122"/>
      <c r="AA157" s="122"/>
      <c r="AB157" s="122"/>
      <c r="AC157" s="122"/>
      <c r="AD157" s="122"/>
      <c r="AE157" s="122"/>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c r="BE157" s="65"/>
      <c r="BF157" s="65"/>
      <c r="BG157" s="65"/>
      <c r="BH157" s="65"/>
      <c r="BI157" s="65"/>
      <c r="BJ157" s="65"/>
      <c r="BK157" s="65"/>
      <c r="BL157" s="65"/>
      <c r="BM157" s="65"/>
      <c r="BN157" s="65"/>
      <c r="BO157" s="65"/>
      <c r="BP157" s="65"/>
      <c r="BQ157" s="65"/>
      <c r="BR157" s="65"/>
      <c r="BS157" s="65"/>
      <c r="BT157" s="65"/>
      <c r="BU157" s="65"/>
      <c r="BV157" s="65"/>
      <c r="BW157" s="65"/>
      <c r="BX157" s="65"/>
      <c r="BY157" s="65"/>
      <c r="BZ157" s="65"/>
      <c r="CA157" s="65"/>
      <c r="CB157" s="65"/>
      <c r="CC157" s="65"/>
      <c r="CD157" s="65"/>
      <c r="CE157" s="65"/>
      <c r="CF157" s="65"/>
      <c r="CG157" s="65"/>
      <c r="CH157" s="65"/>
      <c r="CI157" s="65"/>
      <c r="CJ157" s="65"/>
      <c r="CK157" s="65"/>
      <c r="CL157" s="65"/>
      <c r="CM157" s="65"/>
      <c r="CN157" s="65"/>
      <c r="CO157" s="65"/>
      <c r="CP157" s="65"/>
      <c r="CQ157" s="65"/>
      <c r="CR157" s="65"/>
      <c r="CS157" s="65"/>
      <c r="CT157" s="65"/>
      <c r="CU157" s="65"/>
      <c r="CV157" s="65"/>
      <c r="CW157" s="65"/>
      <c r="CX157" s="65"/>
      <c r="CY157" s="65"/>
      <c r="CZ157" s="65"/>
      <c r="DA157" s="65"/>
      <c r="DB157" s="65"/>
      <c r="DC157" s="65"/>
      <c r="DD157" s="65"/>
      <c r="DE157" s="65"/>
      <c r="DF157" s="65"/>
      <c r="DG157" s="65"/>
      <c r="DH157" s="65"/>
      <c r="DI157" s="65"/>
      <c r="DJ157" s="65"/>
      <c r="DK157" s="65"/>
      <c r="DL157" s="65"/>
      <c r="DM157" s="65"/>
      <c r="DN157" s="65"/>
      <c r="DO157" s="65"/>
      <c r="DP157" s="65"/>
      <c r="DQ157" s="65"/>
      <c r="DR157" s="65"/>
      <c r="DS157" s="65"/>
      <c r="DT157" s="65"/>
      <c r="DU157" s="65"/>
      <c r="DV157" s="65"/>
      <c r="DW157" s="65"/>
      <c r="DX157" s="65"/>
      <c r="DY157" s="65"/>
      <c r="DZ157" s="65"/>
      <c r="EA157" s="65"/>
      <c r="EB157" s="65"/>
      <c r="EC157" s="65"/>
      <c r="ED157" s="65"/>
      <c r="EE157" s="65"/>
      <c r="EF157" s="65"/>
      <c r="EG157" s="65"/>
      <c r="EH157" s="65"/>
      <c r="EI157" s="65"/>
      <c r="EJ157" s="65"/>
      <c r="EK157" s="65"/>
    </row>
    <row r="158" spans="1:141" s="68" customFormat="1" ht="17.25" x14ac:dyDescent="0.35">
      <c r="A158" s="396"/>
      <c r="B158" s="114"/>
      <c r="C158" s="114"/>
      <c r="D158" s="114"/>
      <c r="E158" s="114"/>
      <c r="F158" s="114"/>
      <c r="G158" s="112"/>
      <c r="H158" s="114"/>
      <c r="I158" s="113"/>
      <c r="J158" s="113"/>
      <c r="K158" s="113"/>
      <c r="L158" s="113"/>
      <c r="M158" s="113"/>
      <c r="N158" s="113"/>
      <c r="O158" s="113"/>
      <c r="P158" s="113"/>
      <c r="Q158" s="113"/>
      <c r="R158" s="113"/>
      <c r="S158" s="113"/>
      <c r="T158" s="113"/>
      <c r="U158" s="113"/>
      <c r="V158" s="137"/>
      <c r="X158" s="122"/>
      <c r="Y158" s="122"/>
      <c r="Z158" s="122"/>
      <c r="AA158" s="122"/>
      <c r="AB158" s="122"/>
      <c r="AC158" s="122"/>
      <c r="AD158" s="122"/>
      <c r="AE158" s="122"/>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c r="BE158" s="65"/>
      <c r="BF158" s="65"/>
      <c r="BG158" s="65"/>
      <c r="BH158" s="65"/>
      <c r="BI158" s="65"/>
      <c r="BJ158" s="65"/>
      <c r="BK158" s="65"/>
      <c r="BL158" s="65"/>
      <c r="BM158" s="65"/>
      <c r="BN158" s="65"/>
      <c r="BO158" s="65"/>
      <c r="BP158" s="65"/>
      <c r="BQ158" s="65"/>
      <c r="BR158" s="65"/>
      <c r="BS158" s="65"/>
      <c r="BT158" s="65"/>
      <c r="BU158" s="65"/>
      <c r="BV158" s="65"/>
      <c r="BW158" s="65"/>
      <c r="BX158" s="65"/>
      <c r="BY158" s="65"/>
      <c r="BZ158" s="65"/>
      <c r="CA158" s="65"/>
      <c r="CB158" s="65"/>
      <c r="CC158" s="65"/>
      <c r="CD158" s="65"/>
      <c r="CE158" s="65"/>
      <c r="CF158" s="65"/>
      <c r="CG158" s="65"/>
      <c r="CH158" s="65"/>
      <c r="CI158" s="65"/>
      <c r="CJ158" s="65"/>
      <c r="CK158" s="65"/>
      <c r="CL158" s="65"/>
      <c r="CM158" s="65"/>
      <c r="CN158" s="65"/>
      <c r="CO158" s="65"/>
      <c r="CP158" s="65"/>
      <c r="CQ158" s="65"/>
      <c r="CR158" s="65"/>
      <c r="CS158" s="65"/>
      <c r="CT158" s="65"/>
      <c r="CU158" s="65"/>
      <c r="CV158" s="65"/>
      <c r="CW158" s="65"/>
      <c r="CX158" s="65"/>
      <c r="CY158" s="65"/>
      <c r="CZ158" s="65"/>
      <c r="DA158" s="65"/>
      <c r="DB158" s="65"/>
      <c r="DC158" s="65"/>
      <c r="DD158" s="65"/>
      <c r="DE158" s="65"/>
      <c r="DF158" s="65"/>
      <c r="DG158" s="65"/>
      <c r="DH158" s="65"/>
      <c r="DI158" s="65"/>
      <c r="DJ158" s="65"/>
      <c r="DK158" s="65"/>
      <c r="DL158" s="65"/>
      <c r="DM158" s="65"/>
      <c r="DN158" s="65"/>
      <c r="DO158" s="65"/>
      <c r="DP158" s="65"/>
      <c r="DQ158" s="65"/>
      <c r="DR158" s="65"/>
      <c r="DS158" s="65"/>
      <c r="DT158" s="65"/>
      <c r="DU158" s="65"/>
      <c r="DV158" s="65"/>
      <c r="DW158" s="65"/>
      <c r="DX158" s="65"/>
      <c r="DY158" s="65"/>
      <c r="DZ158" s="65"/>
      <c r="EA158" s="65"/>
      <c r="EB158" s="65"/>
      <c r="EC158" s="65"/>
      <c r="ED158" s="65"/>
      <c r="EE158" s="65"/>
      <c r="EF158" s="65"/>
      <c r="EG158" s="65"/>
      <c r="EH158" s="65"/>
      <c r="EI158" s="65"/>
      <c r="EJ158" s="65"/>
      <c r="EK158" s="65"/>
    </row>
    <row r="159" spans="1:141" s="68" customFormat="1" ht="17.25" x14ac:dyDescent="0.35">
      <c r="A159" s="396"/>
      <c r="B159" s="114"/>
      <c r="C159" s="114"/>
      <c r="D159" s="114"/>
      <c r="E159" s="114"/>
      <c r="F159" s="114"/>
      <c r="G159" s="112"/>
      <c r="H159" s="114"/>
      <c r="I159" s="113"/>
      <c r="J159" s="113"/>
      <c r="K159" s="113"/>
      <c r="L159" s="113"/>
      <c r="M159" s="113"/>
      <c r="N159" s="113"/>
      <c r="O159" s="113"/>
      <c r="P159" s="113"/>
      <c r="Q159" s="113"/>
      <c r="R159" s="113"/>
      <c r="S159" s="113"/>
      <c r="T159" s="113"/>
      <c r="U159" s="113"/>
      <c r="V159" s="137"/>
      <c r="X159" s="122"/>
      <c r="Y159" s="122"/>
      <c r="Z159" s="122"/>
      <c r="AA159" s="122"/>
      <c r="AB159" s="122"/>
      <c r="AC159" s="122"/>
      <c r="AD159" s="122"/>
      <c r="AE159" s="122"/>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c r="BE159" s="65"/>
      <c r="BF159" s="65"/>
      <c r="BG159" s="65"/>
      <c r="BH159" s="65"/>
      <c r="BI159" s="65"/>
      <c r="BJ159" s="65"/>
      <c r="BK159" s="65"/>
      <c r="BL159" s="65"/>
      <c r="BM159" s="65"/>
      <c r="BN159" s="65"/>
      <c r="BO159" s="65"/>
      <c r="BP159" s="65"/>
      <c r="BQ159" s="65"/>
      <c r="BR159" s="65"/>
      <c r="BS159" s="65"/>
      <c r="BT159" s="65"/>
      <c r="BU159" s="65"/>
      <c r="BV159" s="65"/>
      <c r="BW159" s="65"/>
      <c r="BX159" s="65"/>
      <c r="BY159" s="65"/>
      <c r="BZ159" s="65"/>
      <c r="CA159" s="65"/>
      <c r="CB159" s="65"/>
      <c r="CC159" s="65"/>
      <c r="CD159" s="65"/>
      <c r="CE159" s="65"/>
      <c r="CF159" s="65"/>
      <c r="CG159" s="65"/>
      <c r="CH159" s="65"/>
      <c r="CI159" s="65"/>
      <c r="CJ159" s="65"/>
      <c r="CK159" s="65"/>
      <c r="CL159" s="65"/>
      <c r="CM159" s="65"/>
      <c r="CN159" s="65"/>
      <c r="CO159" s="65"/>
      <c r="CP159" s="65"/>
      <c r="CQ159" s="65"/>
      <c r="CR159" s="65"/>
      <c r="CS159" s="65"/>
      <c r="CT159" s="65"/>
      <c r="CU159" s="65"/>
      <c r="CV159" s="65"/>
      <c r="CW159" s="65"/>
      <c r="CX159" s="65"/>
      <c r="CY159" s="65"/>
      <c r="CZ159" s="65"/>
      <c r="DA159" s="65"/>
      <c r="DB159" s="65"/>
      <c r="DC159" s="65"/>
      <c r="DD159" s="65"/>
      <c r="DE159" s="65"/>
      <c r="DF159" s="65"/>
      <c r="DG159" s="65"/>
      <c r="DH159" s="65"/>
      <c r="DI159" s="65"/>
      <c r="DJ159" s="65"/>
      <c r="DK159" s="65"/>
      <c r="DL159" s="65"/>
      <c r="DM159" s="65"/>
      <c r="DN159" s="65"/>
      <c r="DO159" s="65"/>
      <c r="DP159" s="65"/>
      <c r="DQ159" s="65"/>
      <c r="DR159" s="65"/>
      <c r="DS159" s="65"/>
      <c r="DT159" s="65"/>
      <c r="DU159" s="65"/>
      <c r="DV159" s="65"/>
      <c r="DW159" s="65"/>
      <c r="DX159" s="65"/>
      <c r="DY159" s="65"/>
      <c r="DZ159" s="65"/>
      <c r="EA159" s="65"/>
      <c r="EB159" s="65"/>
      <c r="EC159" s="65"/>
      <c r="ED159" s="65"/>
      <c r="EE159" s="65"/>
      <c r="EF159" s="65"/>
      <c r="EG159" s="65"/>
      <c r="EH159" s="65"/>
      <c r="EI159" s="65"/>
      <c r="EJ159" s="65"/>
      <c r="EK159" s="65"/>
    </row>
    <row r="160" spans="1:141" s="68" customFormat="1" ht="17.25" x14ac:dyDescent="0.35">
      <c r="A160" s="396"/>
      <c r="B160" s="114"/>
      <c r="C160" s="114"/>
      <c r="D160" s="114"/>
      <c r="E160" s="114"/>
      <c r="F160" s="114"/>
      <c r="G160" s="112"/>
      <c r="H160" s="114"/>
      <c r="I160" s="113"/>
      <c r="J160" s="113"/>
      <c r="K160" s="113"/>
      <c r="L160" s="113"/>
      <c r="M160" s="113"/>
      <c r="N160" s="113"/>
      <c r="O160" s="113"/>
      <c r="P160" s="113"/>
      <c r="Q160" s="113"/>
      <c r="R160" s="113"/>
      <c r="S160" s="113"/>
      <c r="T160" s="113"/>
      <c r="U160" s="113"/>
      <c r="V160" s="137"/>
      <c r="X160" s="122"/>
      <c r="Y160" s="122"/>
      <c r="Z160" s="122"/>
      <c r="AA160" s="122"/>
      <c r="AB160" s="122"/>
      <c r="AC160" s="122"/>
      <c r="AD160" s="122"/>
      <c r="AE160" s="122"/>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c r="BE160" s="65"/>
      <c r="BF160" s="65"/>
      <c r="BG160" s="65"/>
      <c r="BH160" s="65"/>
      <c r="BI160" s="65"/>
      <c r="BJ160" s="65"/>
      <c r="BK160" s="65"/>
      <c r="BL160" s="65"/>
      <c r="BM160" s="65"/>
      <c r="BN160" s="65"/>
      <c r="BO160" s="65"/>
      <c r="BP160" s="65"/>
      <c r="BQ160" s="65"/>
      <c r="BR160" s="65"/>
      <c r="BS160" s="65"/>
      <c r="BT160" s="65"/>
      <c r="BU160" s="65"/>
      <c r="BV160" s="65"/>
      <c r="BW160" s="65"/>
      <c r="BX160" s="65"/>
      <c r="BY160" s="65"/>
      <c r="BZ160" s="65"/>
      <c r="CA160" s="65"/>
      <c r="CB160" s="65"/>
      <c r="CC160" s="65"/>
      <c r="CD160" s="65"/>
      <c r="CE160" s="65"/>
      <c r="CF160" s="65"/>
      <c r="CG160" s="65"/>
      <c r="CH160" s="65"/>
      <c r="CI160" s="65"/>
      <c r="CJ160" s="65"/>
      <c r="CK160" s="65"/>
      <c r="CL160" s="65"/>
      <c r="CM160" s="65"/>
      <c r="CN160" s="65"/>
      <c r="CO160" s="65"/>
      <c r="CP160" s="65"/>
      <c r="CQ160" s="65"/>
      <c r="CR160" s="65"/>
      <c r="CS160" s="65"/>
      <c r="CT160" s="65"/>
      <c r="CU160" s="65"/>
      <c r="CV160" s="65"/>
      <c r="CW160" s="65"/>
      <c r="CX160" s="65"/>
      <c r="CY160" s="65"/>
      <c r="CZ160" s="65"/>
      <c r="DA160" s="65"/>
      <c r="DB160" s="65"/>
      <c r="DC160" s="65"/>
      <c r="DD160" s="65"/>
      <c r="DE160" s="65"/>
      <c r="DF160" s="65"/>
      <c r="DG160" s="65"/>
      <c r="DH160" s="65"/>
      <c r="DI160" s="65"/>
      <c r="DJ160" s="65"/>
      <c r="DK160" s="65"/>
      <c r="DL160" s="65"/>
      <c r="DM160" s="65"/>
      <c r="DN160" s="65"/>
      <c r="DO160" s="65"/>
      <c r="DP160" s="65"/>
      <c r="DQ160" s="65"/>
      <c r="DR160" s="65"/>
      <c r="DS160" s="65"/>
      <c r="DT160" s="65"/>
      <c r="DU160" s="65"/>
      <c r="DV160" s="65"/>
      <c r="DW160" s="65"/>
      <c r="DX160" s="65"/>
      <c r="DY160" s="65"/>
      <c r="DZ160" s="65"/>
      <c r="EA160" s="65"/>
      <c r="EB160" s="65"/>
      <c r="EC160" s="65"/>
      <c r="ED160" s="65"/>
      <c r="EE160" s="65"/>
      <c r="EF160" s="65"/>
      <c r="EG160" s="65"/>
      <c r="EH160" s="65"/>
      <c r="EI160" s="65"/>
      <c r="EJ160" s="65"/>
      <c r="EK160" s="65"/>
    </row>
    <row r="161" spans="1:141" s="68" customFormat="1" ht="17.25" x14ac:dyDescent="0.35">
      <c r="A161" s="396"/>
      <c r="B161" s="114"/>
      <c r="C161" s="114"/>
      <c r="D161" s="114"/>
      <c r="E161" s="114"/>
      <c r="F161" s="114"/>
      <c r="G161" s="112"/>
      <c r="H161" s="114"/>
      <c r="I161" s="113"/>
      <c r="J161" s="113"/>
      <c r="K161" s="113"/>
      <c r="L161" s="113"/>
      <c r="M161" s="113"/>
      <c r="N161" s="113"/>
      <c r="O161" s="113"/>
      <c r="P161" s="113"/>
      <c r="Q161" s="113"/>
      <c r="R161" s="113"/>
      <c r="S161" s="113"/>
      <c r="T161" s="113"/>
      <c r="U161" s="113"/>
      <c r="V161" s="137"/>
      <c r="X161" s="122"/>
      <c r="Y161" s="122"/>
      <c r="Z161" s="122"/>
      <c r="AA161" s="122"/>
      <c r="AB161" s="122"/>
      <c r="AC161" s="122"/>
      <c r="AD161" s="122"/>
      <c r="AE161" s="122"/>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c r="BE161" s="65"/>
      <c r="BF161" s="65"/>
      <c r="BG161" s="65"/>
      <c r="BH161" s="65"/>
      <c r="BI161" s="65"/>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65"/>
      <c r="CH161" s="65"/>
      <c r="CI161" s="65"/>
      <c r="CJ161" s="65"/>
      <c r="CK161" s="65"/>
      <c r="CL161" s="65"/>
      <c r="CM161" s="65"/>
      <c r="CN161" s="65"/>
      <c r="CO161" s="65"/>
      <c r="CP161" s="65"/>
      <c r="CQ161" s="65"/>
      <c r="CR161" s="65"/>
      <c r="CS161" s="65"/>
      <c r="CT161" s="65"/>
      <c r="CU161" s="65"/>
      <c r="CV161" s="65"/>
      <c r="CW161" s="65"/>
      <c r="CX161" s="65"/>
      <c r="CY161" s="65"/>
      <c r="CZ161" s="65"/>
      <c r="DA161" s="65"/>
      <c r="DB161" s="65"/>
      <c r="DC161" s="65"/>
      <c r="DD161" s="65"/>
      <c r="DE161" s="65"/>
      <c r="DF161" s="65"/>
      <c r="DG161" s="65"/>
      <c r="DH161" s="65"/>
      <c r="DI161" s="65"/>
      <c r="DJ161" s="65"/>
      <c r="DK161" s="65"/>
      <c r="DL161" s="65"/>
      <c r="DM161" s="65"/>
      <c r="DN161" s="65"/>
      <c r="DO161" s="65"/>
      <c r="DP161" s="65"/>
      <c r="DQ161" s="65"/>
      <c r="DR161" s="65"/>
      <c r="DS161" s="65"/>
      <c r="DT161" s="65"/>
      <c r="DU161" s="65"/>
      <c r="DV161" s="65"/>
      <c r="DW161" s="65"/>
      <c r="DX161" s="65"/>
      <c r="DY161" s="65"/>
      <c r="DZ161" s="65"/>
      <c r="EA161" s="65"/>
      <c r="EB161" s="65"/>
      <c r="EC161" s="65"/>
      <c r="ED161" s="65"/>
      <c r="EE161" s="65"/>
      <c r="EF161" s="65"/>
      <c r="EG161" s="65"/>
      <c r="EH161" s="65"/>
      <c r="EI161" s="65"/>
      <c r="EJ161" s="65"/>
      <c r="EK161" s="65"/>
    </row>
    <row r="162" spans="1:141" s="68" customFormat="1" ht="17.25" x14ac:dyDescent="0.35">
      <c r="A162" s="396"/>
      <c r="B162" s="114"/>
      <c r="C162" s="114"/>
      <c r="D162" s="114"/>
      <c r="E162" s="114"/>
      <c r="F162" s="114"/>
      <c r="G162" s="112"/>
      <c r="H162" s="114"/>
      <c r="I162" s="113"/>
      <c r="J162" s="113"/>
      <c r="K162" s="113"/>
      <c r="L162" s="113"/>
      <c r="M162" s="113"/>
      <c r="N162" s="113"/>
      <c r="O162" s="113"/>
      <c r="P162" s="113"/>
      <c r="Q162" s="113"/>
      <c r="R162" s="113"/>
      <c r="S162" s="113"/>
      <c r="T162" s="113"/>
      <c r="U162" s="113"/>
      <c r="V162" s="137"/>
      <c r="X162" s="122"/>
      <c r="Y162" s="122"/>
      <c r="Z162" s="122"/>
      <c r="AA162" s="122"/>
      <c r="AB162" s="122"/>
      <c r="AC162" s="122"/>
      <c r="AD162" s="122"/>
      <c r="AE162" s="122"/>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c r="BE162" s="65"/>
      <c r="BF162" s="65"/>
      <c r="BG162" s="65"/>
      <c r="BH162" s="65"/>
      <c r="BI162" s="65"/>
      <c r="BJ162" s="65"/>
      <c r="BK162" s="65"/>
      <c r="BL162" s="65"/>
      <c r="BM162" s="65"/>
      <c r="BN162" s="65"/>
      <c r="BO162" s="65"/>
      <c r="BP162" s="65"/>
      <c r="BQ162" s="65"/>
      <c r="BR162" s="65"/>
      <c r="BS162" s="65"/>
      <c r="BT162" s="65"/>
      <c r="BU162" s="65"/>
      <c r="BV162" s="65"/>
      <c r="BW162" s="65"/>
      <c r="BX162" s="65"/>
      <c r="BY162" s="65"/>
      <c r="BZ162" s="65"/>
      <c r="CA162" s="65"/>
      <c r="CB162" s="65"/>
      <c r="CC162" s="65"/>
      <c r="CD162" s="65"/>
      <c r="CE162" s="65"/>
      <c r="CF162" s="65"/>
      <c r="CG162" s="65"/>
      <c r="CH162" s="65"/>
      <c r="CI162" s="65"/>
      <c r="CJ162" s="65"/>
      <c r="CK162" s="65"/>
      <c r="CL162" s="65"/>
      <c r="CM162" s="65"/>
      <c r="CN162" s="65"/>
      <c r="CO162" s="65"/>
      <c r="CP162" s="65"/>
      <c r="CQ162" s="65"/>
      <c r="CR162" s="65"/>
      <c r="CS162" s="65"/>
      <c r="CT162" s="65"/>
      <c r="CU162" s="65"/>
      <c r="CV162" s="65"/>
      <c r="CW162" s="65"/>
      <c r="CX162" s="65"/>
      <c r="CY162" s="65"/>
      <c r="CZ162" s="65"/>
      <c r="DA162" s="65"/>
      <c r="DB162" s="65"/>
      <c r="DC162" s="65"/>
      <c r="DD162" s="65"/>
      <c r="DE162" s="65"/>
      <c r="DF162" s="65"/>
      <c r="DG162" s="65"/>
      <c r="DH162" s="65"/>
      <c r="DI162" s="65"/>
      <c r="DJ162" s="65"/>
      <c r="DK162" s="65"/>
      <c r="DL162" s="65"/>
      <c r="DM162" s="65"/>
      <c r="DN162" s="65"/>
      <c r="DO162" s="65"/>
      <c r="DP162" s="65"/>
      <c r="DQ162" s="65"/>
      <c r="DR162" s="65"/>
      <c r="DS162" s="65"/>
      <c r="DT162" s="65"/>
      <c r="DU162" s="65"/>
      <c r="DV162" s="65"/>
      <c r="DW162" s="65"/>
      <c r="DX162" s="65"/>
      <c r="DY162" s="65"/>
      <c r="DZ162" s="65"/>
      <c r="EA162" s="65"/>
      <c r="EB162" s="65"/>
      <c r="EC162" s="65"/>
      <c r="ED162" s="65"/>
      <c r="EE162" s="65"/>
      <c r="EF162" s="65"/>
      <c r="EG162" s="65"/>
      <c r="EH162" s="65"/>
      <c r="EI162" s="65"/>
      <c r="EJ162" s="65"/>
      <c r="EK162" s="65"/>
    </row>
    <row r="163" spans="1:141" s="68" customFormat="1" ht="17.25" x14ac:dyDescent="0.35">
      <c r="A163" s="396"/>
      <c r="B163" s="114"/>
      <c r="C163" s="114"/>
      <c r="D163" s="114"/>
      <c r="E163" s="114"/>
      <c r="F163" s="114"/>
      <c r="G163" s="112"/>
      <c r="H163" s="114"/>
      <c r="I163" s="113"/>
      <c r="J163" s="113"/>
      <c r="K163" s="113"/>
      <c r="L163" s="113"/>
      <c r="M163" s="113"/>
      <c r="N163" s="113"/>
      <c r="O163" s="113"/>
      <c r="P163" s="113"/>
      <c r="Q163" s="113"/>
      <c r="R163" s="113"/>
      <c r="S163" s="113"/>
      <c r="T163" s="113"/>
      <c r="U163" s="113"/>
      <c r="V163" s="137"/>
      <c r="X163" s="122"/>
      <c r="Y163" s="122"/>
      <c r="Z163" s="122"/>
      <c r="AA163" s="122"/>
      <c r="AB163" s="122"/>
      <c r="AC163" s="122"/>
      <c r="AD163" s="122"/>
      <c r="AE163" s="122"/>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c r="BQ163" s="65"/>
      <c r="BR163" s="65"/>
      <c r="BS163" s="65"/>
      <c r="BT163" s="65"/>
      <c r="BU163" s="65"/>
      <c r="BV163" s="65"/>
      <c r="BW163" s="65"/>
      <c r="BX163" s="65"/>
      <c r="BY163" s="65"/>
      <c r="BZ163" s="65"/>
      <c r="CA163" s="65"/>
      <c r="CB163" s="65"/>
      <c r="CC163" s="65"/>
      <c r="CD163" s="65"/>
      <c r="CE163" s="65"/>
      <c r="CF163" s="65"/>
      <c r="CG163" s="65"/>
      <c r="CH163" s="65"/>
      <c r="CI163" s="65"/>
      <c r="CJ163" s="65"/>
      <c r="CK163" s="65"/>
      <c r="CL163" s="65"/>
      <c r="CM163" s="65"/>
      <c r="CN163" s="65"/>
      <c r="CO163" s="65"/>
      <c r="CP163" s="65"/>
      <c r="CQ163" s="65"/>
      <c r="CR163" s="65"/>
      <c r="CS163" s="65"/>
      <c r="CT163" s="65"/>
      <c r="CU163" s="65"/>
      <c r="CV163" s="65"/>
      <c r="CW163" s="65"/>
      <c r="CX163" s="65"/>
      <c r="CY163" s="65"/>
      <c r="CZ163" s="65"/>
      <c r="DA163" s="65"/>
      <c r="DB163" s="65"/>
      <c r="DC163" s="65"/>
      <c r="DD163" s="65"/>
      <c r="DE163" s="65"/>
      <c r="DF163" s="65"/>
      <c r="DG163" s="65"/>
      <c r="DH163" s="65"/>
      <c r="DI163" s="65"/>
      <c r="DJ163" s="65"/>
      <c r="DK163" s="65"/>
      <c r="DL163" s="65"/>
      <c r="DM163" s="65"/>
      <c r="DN163" s="65"/>
      <c r="DO163" s="65"/>
      <c r="DP163" s="65"/>
      <c r="DQ163" s="65"/>
      <c r="DR163" s="65"/>
      <c r="DS163" s="65"/>
      <c r="DT163" s="65"/>
      <c r="DU163" s="65"/>
      <c r="DV163" s="65"/>
      <c r="DW163" s="65"/>
      <c r="DX163" s="65"/>
      <c r="DY163" s="65"/>
      <c r="DZ163" s="65"/>
      <c r="EA163" s="65"/>
      <c r="EB163" s="65"/>
      <c r="EC163" s="65"/>
      <c r="ED163" s="65"/>
      <c r="EE163" s="65"/>
      <c r="EF163" s="65"/>
      <c r="EG163" s="65"/>
      <c r="EH163" s="65"/>
      <c r="EI163" s="65"/>
      <c r="EJ163" s="65"/>
      <c r="EK163" s="65"/>
    </row>
    <row r="164" spans="1:141" s="65" customFormat="1" ht="17.25" x14ac:dyDescent="0.35">
      <c r="A164" s="396"/>
      <c r="B164" s="114"/>
      <c r="C164" s="114"/>
      <c r="D164" s="114"/>
      <c r="E164" s="114"/>
      <c r="F164" s="114"/>
      <c r="G164" s="112"/>
      <c r="H164" s="114"/>
      <c r="I164" s="113"/>
      <c r="J164" s="113"/>
      <c r="K164" s="113"/>
      <c r="L164" s="113"/>
      <c r="M164" s="113"/>
      <c r="N164" s="113"/>
      <c r="O164" s="113"/>
      <c r="P164" s="113"/>
      <c r="Q164" s="113"/>
      <c r="R164" s="113"/>
      <c r="S164" s="113"/>
      <c r="T164" s="113"/>
      <c r="U164" s="113"/>
      <c r="V164" s="137"/>
      <c r="X164" s="122"/>
      <c r="Y164" s="122"/>
      <c r="Z164" s="122"/>
      <c r="AA164" s="122"/>
      <c r="AB164" s="122"/>
      <c r="AC164" s="122"/>
      <c r="AD164" s="122"/>
      <c r="AE164" s="122"/>
    </row>
    <row r="165" spans="1:141" s="65" customFormat="1" ht="17.25" x14ac:dyDescent="0.35">
      <c r="A165" s="396"/>
      <c r="B165" s="114"/>
      <c r="C165" s="114"/>
      <c r="D165" s="114"/>
      <c r="E165" s="114"/>
      <c r="F165" s="114"/>
      <c r="G165" s="112"/>
      <c r="H165" s="114"/>
      <c r="I165" s="113"/>
      <c r="J165" s="113"/>
      <c r="K165" s="113"/>
      <c r="L165" s="113"/>
      <c r="M165" s="113"/>
      <c r="N165" s="113"/>
      <c r="O165" s="113"/>
      <c r="P165" s="113"/>
      <c r="Q165" s="113"/>
      <c r="R165" s="113"/>
      <c r="S165" s="113"/>
      <c r="T165" s="113"/>
      <c r="U165" s="113"/>
      <c r="V165" s="137"/>
      <c r="X165" s="122"/>
      <c r="Y165" s="122"/>
      <c r="Z165" s="122"/>
      <c r="AA165" s="122"/>
      <c r="AB165" s="122"/>
      <c r="AC165" s="122"/>
      <c r="AD165" s="122"/>
      <c r="AE165" s="122"/>
    </row>
    <row r="166" spans="1:141" s="65" customFormat="1" ht="17.25" x14ac:dyDescent="0.35">
      <c r="A166" s="396"/>
      <c r="B166" s="114"/>
      <c r="C166" s="114"/>
      <c r="D166" s="114"/>
      <c r="E166" s="114"/>
      <c r="F166" s="114"/>
      <c r="G166" s="112"/>
      <c r="H166" s="114"/>
      <c r="I166" s="113"/>
      <c r="J166" s="113"/>
      <c r="K166" s="113"/>
      <c r="L166" s="113"/>
      <c r="M166" s="113"/>
      <c r="N166" s="113"/>
      <c r="O166" s="113"/>
      <c r="P166" s="113"/>
      <c r="Q166" s="113"/>
      <c r="R166" s="113"/>
      <c r="S166" s="113"/>
      <c r="T166" s="113"/>
      <c r="U166" s="113"/>
      <c r="V166" s="137"/>
      <c r="X166" s="122"/>
      <c r="Y166" s="122"/>
      <c r="Z166" s="122"/>
      <c r="AA166" s="122"/>
      <c r="AB166" s="122"/>
      <c r="AC166" s="122"/>
      <c r="AD166" s="122"/>
      <c r="AE166" s="122"/>
    </row>
    <row r="167" spans="1:141" s="65" customFormat="1" ht="17.25" x14ac:dyDescent="0.35">
      <c r="A167" s="396"/>
      <c r="B167" s="114"/>
      <c r="C167" s="114"/>
      <c r="D167" s="114"/>
      <c r="E167" s="114"/>
      <c r="F167" s="114"/>
      <c r="G167" s="112"/>
      <c r="H167" s="114"/>
      <c r="I167" s="113"/>
      <c r="J167" s="113"/>
      <c r="K167" s="113"/>
      <c r="L167" s="113"/>
      <c r="M167" s="113"/>
      <c r="N167" s="113"/>
      <c r="O167" s="113"/>
      <c r="P167" s="113"/>
      <c r="Q167" s="113"/>
      <c r="R167" s="113"/>
      <c r="S167" s="113"/>
      <c r="T167" s="113"/>
      <c r="U167" s="113"/>
      <c r="V167" s="137"/>
      <c r="X167" s="122"/>
      <c r="Y167" s="122"/>
      <c r="Z167" s="122"/>
      <c r="AA167" s="122"/>
      <c r="AB167" s="122"/>
      <c r="AC167" s="122"/>
      <c r="AD167" s="122"/>
      <c r="AE167" s="122"/>
    </row>
    <row r="168" spans="1:141" s="65" customFormat="1" ht="17.25" x14ac:dyDescent="0.35">
      <c r="A168" s="396"/>
      <c r="B168" s="114"/>
      <c r="C168" s="114"/>
      <c r="D168" s="114"/>
      <c r="E168" s="114"/>
      <c r="F168" s="114"/>
      <c r="G168" s="112"/>
      <c r="H168" s="114"/>
      <c r="I168" s="113"/>
      <c r="J168" s="113"/>
      <c r="K168" s="113"/>
      <c r="L168" s="113"/>
      <c r="M168" s="113"/>
      <c r="N168" s="113"/>
      <c r="O168" s="113"/>
      <c r="P168" s="113"/>
      <c r="Q168" s="113"/>
      <c r="R168" s="113"/>
      <c r="S168" s="113"/>
      <c r="T168" s="113"/>
      <c r="U168" s="113"/>
      <c r="V168" s="137"/>
      <c r="X168" s="122"/>
      <c r="Y168" s="122"/>
      <c r="Z168" s="122"/>
      <c r="AA168" s="122"/>
      <c r="AB168" s="122"/>
      <c r="AC168" s="122"/>
      <c r="AD168" s="122"/>
      <c r="AE168" s="122"/>
    </row>
    <row r="169" spans="1:141" s="65" customFormat="1" ht="17.25" x14ac:dyDescent="0.35">
      <c r="A169" s="397"/>
      <c r="B169" s="114"/>
      <c r="C169" s="114"/>
      <c r="D169" s="114"/>
      <c r="E169" s="114"/>
      <c r="F169" s="114"/>
      <c r="G169" s="112"/>
      <c r="H169" s="114"/>
      <c r="I169" s="113"/>
      <c r="J169" s="113"/>
      <c r="K169" s="113"/>
      <c r="L169" s="113"/>
      <c r="M169" s="113"/>
      <c r="N169" s="113"/>
      <c r="O169" s="113"/>
      <c r="P169" s="113"/>
      <c r="Q169" s="113"/>
      <c r="R169" s="113"/>
      <c r="S169" s="113"/>
      <c r="T169" s="113"/>
      <c r="U169" s="113"/>
      <c r="V169" s="137"/>
      <c r="X169" s="122"/>
      <c r="Y169" s="122"/>
      <c r="Z169" s="122"/>
      <c r="AA169" s="122"/>
      <c r="AB169" s="122"/>
      <c r="AC169" s="122"/>
      <c r="AD169" s="122"/>
      <c r="AE169" s="122"/>
    </row>
    <row r="170" spans="1:141" s="65" customFormat="1" ht="17.25" x14ac:dyDescent="0.35">
      <c r="A170" s="398"/>
      <c r="B170" s="114"/>
      <c r="C170" s="114"/>
      <c r="D170" s="114"/>
      <c r="E170" s="114"/>
      <c r="F170" s="114"/>
      <c r="G170" s="112"/>
      <c r="H170" s="114"/>
      <c r="I170" s="113"/>
      <c r="J170" s="113"/>
      <c r="K170" s="113"/>
      <c r="L170" s="113"/>
      <c r="M170" s="113"/>
      <c r="N170" s="113"/>
      <c r="O170" s="113"/>
      <c r="P170" s="113"/>
      <c r="Q170" s="113"/>
      <c r="R170" s="113"/>
      <c r="S170" s="113"/>
      <c r="T170" s="113"/>
      <c r="U170" s="113"/>
      <c r="V170" s="137"/>
      <c r="X170" s="122"/>
      <c r="Y170" s="122"/>
      <c r="Z170" s="122"/>
      <c r="AA170" s="122"/>
      <c r="AB170" s="122"/>
      <c r="AC170" s="122"/>
      <c r="AD170" s="122"/>
      <c r="AE170" s="122"/>
    </row>
    <row r="171" spans="1:141" s="65" customFormat="1" ht="17.25" x14ac:dyDescent="0.35">
      <c r="A171" s="399"/>
      <c r="B171" s="114"/>
      <c r="C171" s="114"/>
      <c r="D171" s="114"/>
      <c r="E171" s="114"/>
      <c r="F171" s="114"/>
      <c r="G171" s="112"/>
      <c r="H171" s="114"/>
      <c r="I171" s="113"/>
      <c r="J171" s="113"/>
      <c r="K171" s="113"/>
      <c r="L171" s="113"/>
      <c r="M171" s="113"/>
      <c r="N171" s="113"/>
      <c r="O171" s="113"/>
      <c r="P171" s="113"/>
      <c r="Q171" s="113"/>
      <c r="R171" s="113"/>
      <c r="S171" s="113"/>
      <c r="T171" s="113"/>
      <c r="U171" s="113"/>
      <c r="V171" s="137"/>
      <c r="X171" s="122"/>
      <c r="Y171" s="122"/>
      <c r="Z171" s="122"/>
      <c r="AA171" s="122"/>
      <c r="AB171" s="122"/>
      <c r="AC171" s="122"/>
      <c r="AD171" s="122"/>
      <c r="AE171" s="122"/>
    </row>
    <row r="172" spans="1:141" s="65" customFormat="1" ht="17.25" x14ac:dyDescent="0.35">
      <c r="A172" s="399"/>
      <c r="B172" s="114"/>
      <c r="C172" s="114"/>
      <c r="D172" s="114"/>
      <c r="E172" s="114"/>
      <c r="F172" s="114"/>
      <c r="G172" s="112"/>
      <c r="H172" s="114"/>
      <c r="I172" s="113"/>
      <c r="J172" s="113"/>
      <c r="K172" s="113"/>
      <c r="L172" s="113"/>
      <c r="M172" s="113"/>
      <c r="N172" s="113"/>
      <c r="O172" s="113"/>
      <c r="P172" s="113"/>
      <c r="Q172" s="113"/>
      <c r="R172" s="113"/>
      <c r="S172" s="113"/>
      <c r="T172" s="113"/>
      <c r="U172" s="113"/>
      <c r="V172" s="137"/>
      <c r="X172" s="122"/>
      <c r="Y172" s="122"/>
      <c r="Z172" s="122"/>
      <c r="AA172" s="122"/>
      <c r="AB172" s="122"/>
      <c r="AC172" s="122"/>
      <c r="AD172" s="122"/>
      <c r="AE172" s="122"/>
    </row>
    <row r="173" spans="1:141" s="65" customFormat="1" ht="17.25" x14ac:dyDescent="0.35">
      <c r="A173" s="399"/>
      <c r="B173" s="114"/>
      <c r="C173" s="114"/>
      <c r="D173" s="114"/>
      <c r="E173" s="114"/>
      <c r="F173" s="114"/>
      <c r="G173" s="112"/>
      <c r="H173" s="114"/>
      <c r="I173" s="113"/>
      <c r="J173" s="113"/>
      <c r="K173" s="113"/>
      <c r="L173" s="113"/>
      <c r="M173" s="113"/>
      <c r="N173" s="113"/>
      <c r="O173" s="113"/>
      <c r="P173" s="113"/>
      <c r="Q173" s="113"/>
      <c r="R173" s="113"/>
      <c r="S173" s="113"/>
      <c r="T173" s="113"/>
      <c r="U173" s="113"/>
      <c r="V173" s="137"/>
      <c r="X173" s="122"/>
      <c r="Y173" s="122"/>
      <c r="Z173" s="122"/>
      <c r="AA173" s="122"/>
      <c r="AB173" s="122"/>
      <c r="AC173" s="122"/>
      <c r="AD173" s="122"/>
      <c r="AE173" s="122"/>
    </row>
    <row r="174" spans="1:141" s="65" customFormat="1" ht="17.25" x14ac:dyDescent="0.35">
      <c r="A174" s="399"/>
      <c r="B174" s="114"/>
      <c r="C174" s="114"/>
      <c r="D174" s="114"/>
      <c r="E174" s="114"/>
      <c r="F174" s="114"/>
      <c r="G174" s="112"/>
      <c r="H174" s="114"/>
      <c r="I174" s="113"/>
      <c r="J174" s="113"/>
      <c r="K174" s="113"/>
      <c r="L174" s="113"/>
      <c r="M174" s="113"/>
      <c r="N174" s="113"/>
      <c r="O174" s="113"/>
      <c r="P174" s="113"/>
      <c r="Q174" s="113"/>
      <c r="R174" s="113"/>
      <c r="S174" s="113"/>
      <c r="T174" s="113"/>
      <c r="U174" s="113"/>
      <c r="V174" s="137"/>
      <c r="X174" s="122"/>
      <c r="Y174" s="122"/>
      <c r="Z174" s="122"/>
      <c r="AA174" s="122"/>
      <c r="AB174" s="122"/>
      <c r="AC174" s="122"/>
      <c r="AD174" s="122"/>
      <c r="AE174" s="122"/>
    </row>
    <row r="175" spans="1:141" s="65" customFormat="1" ht="17.25" x14ac:dyDescent="0.35">
      <c r="A175" s="399"/>
      <c r="B175" s="114"/>
      <c r="C175" s="114"/>
      <c r="D175" s="114"/>
      <c r="E175" s="114"/>
      <c r="F175" s="114"/>
      <c r="G175" s="112"/>
      <c r="H175" s="114"/>
      <c r="I175" s="113"/>
      <c r="J175" s="113"/>
      <c r="K175" s="113"/>
      <c r="L175" s="113"/>
      <c r="M175" s="113"/>
      <c r="N175" s="113"/>
      <c r="O175" s="113"/>
      <c r="P175" s="113"/>
      <c r="Q175" s="113"/>
      <c r="R175" s="113"/>
      <c r="S175" s="113"/>
      <c r="T175" s="113"/>
      <c r="U175" s="113"/>
      <c r="V175" s="137"/>
      <c r="X175" s="122"/>
      <c r="Y175" s="122"/>
      <c r="Z175" s="122"/>
      <c r="AA175" s="122"/>
      <c r="AB175" s="122"/>
      <c r="AC175" s="122"/>
      <c r="AD175" s="122"/>
      <c r="AE175" s="122"/>
    </row>
    <row r="176" spans="1:141" s="65" customFormat="1" ht="17.25" x14ac:dyDescent="0.35">
      <c r="A176" s="399"/>
      <c r="B176" s="114"/>
      <c r="C176" s="114"/>
      <c r="D176" s="114"/>
      <c r="E176" s="114"/>
      <c r="F176" s="114"/>
      <c r="G176" s="112"/>
      <c r="H176" s="114"/>
      <c r="I176" s="113"/>
      <c r="J176" s="113"/>
      <c r="K176" s="113"/>
      <c r="L176" s="113"/>
      <c r="M176" s="113"/>
      <c r="N176" s="113"/>
      <c r="O176" s="113"/>
      <c r="P176" s="113"/>
      <c r="Q176" s="113"/>
      <c r="R176" s="113"/>
      <c r="S176" s="113"/>
      <c r="T176" s="113"/>
      <c r="U176" s="113"/>
      <c r="V176" s="137"/>
      <c r="X176" s="122"/>
      <c r="Y176" s="122"/>
      <c r="Z176" s="122"/>
      <c r="AA176" s="122"/>
      <c r="AB176" s="122"/>
      <c r="AC176" s="122"/>
      <c r="AD176" s="122"/>
      <c r="AE176" s="122"/>
    </row>
    <row r="177" spans="1:32" s="65" customFormat="1" ht="17.25" x14ac:dyDescent="0.35">
      <c r="A177" s="399"/>
      <c r="B177" s="114"/>
      <c r="C177" s="114"/>
      <c r="D177" s="114"/>
      <c r="E177" s="114"/>
      <c r="F177" s="114"/>
      <c r="G177" s="112"/>
      <c r="H177" s="114"/>
      <c r="I177" s="113"/>
      <c r="J177" s="113"/>
      <c r="K177" s="113"/>
      <c r="L177" s="113"/>
      <c r="M177" s="113"/>
      <c r="N177" s="113"/>
      <c r="O177" s="113"/>
      <c r="P177" s="113"/>
      <c r="Q177" s="113"/>
      <c r="R177" s="113"/>
      <c r="S177" s="113"/>
      <c r="T177" s="113"/>
      <c r="U177" s="113"/>
      <c r="V177" s="137"/>
      <c r="X177" s="122"/>
      <c r="Y177" s="122"/>
      <c r="Z177" s="122"/>
      <c r="AA177" s="122"/>
      <c r="AB177" s="122"/>
      <c r="AC177" s="122"/>
      <c r="AD177" s="122"/>
      <c r="AE177" s="122"/>
    </row>
    <row r="178" spans="1:32" s="65" customFormat="1" ht="17.25" x14ac:dyDescent="0.35">
      <c r="A178" s="399"/>
      <c r="B178" s="114"/>
      <c r="C178" s="114"/>
      <c r="D178" s="114"/>
      <c r="E178" s="114"/>
      <c r="F178" s="114"/>
      <c r="G178" s="112"/>
      <c r="H178" s="114"/>
      <c r="I178" s="113"/>
      <c r="J178" s="113"/>
      <c r="K178" s="113"/>
      <c r="L178" s="113"/>
      <c r="M178" s="113"/>
      <c r="N178" s="113"/>
      <c r="O178" s="113"/>
      <c r="P178" s="113"/>
      <c r="Q178" s="113"/>
      <c r="R178" s="113"/>
      <c r="S178" s="113"/>
      <c r="T178" s="113"/>
      <c r="U178" s="113"/>
      <c r="V178" s="137"/>
      <c r="X178" s="122"/>
      <c r="Y178" s="122"/>
      <c r="Z178" s="122"/>
      <c r="AA178" s="122"/>
      <c r="AB178" s="122"/>
      <c r="AC178" s="122"/>
      <c r="AD178" s="122"/>
      <c r="AE178" s="122"/>
    </row>
    <row r="179" spans="1:32" s="65" customFormat="1" ht="17.25" x14ac:dyDescent="0.35">
      <c r="A179" s="399"/>
      <c r="B179" s="114"/>
      <c r="C179" s="114"/>
      <c r="D179" s="114"/>
      <c r="E179" s="114"/>
      <c r="F179" s="114"/>
      <c r="G179" s="112"/>
      <c r="H179" s="114"/>
      <c r="I179" s="113"/>
      <c r="J179" s="113"/>
      <c r="K179" s="113"/>
      <c r="L179" s="113"/>
      <c r="M179" s="113"/>
      <c r="N179" s="113"/>
      <c r="O179" s="113"/>
      <c r="P179" s="113"/>
      <c r="Q179" s="113"/>
      <c r="R179" s="113"/>
      <c r="S179" s="113"/>
      <c r="T179" s="113"/>
      <c r="U179" s="113"/>
      <c r="V179" s="137"/>
      <c r="X179" s="122"/>
      <c r="Y179" s="122"/>
      <c r="Z179" s="122"/>
      <c r="AA179" s="122"/>
      <c r="AB179" s="122"/>
      <c r="AC179" s="122"/>
      <c r="AD179" s="122"/>
      <c r="AE179" s="122"/>
    </row>
    <row r="180" spans="1:32" s="65" customFormat="1" ht="17.25" x14ac:dyDescent="0.35">
      <c r="A180" s="399"/>
      <c r="B180" s="114"/>
      <c r="C180" s="114"/>
      <c r="D180" s="114"/>
      <c r="E180" s="114"/>
      <c r="F180" s="114"/>
      <c r="G180" s="112"/>
      <c r="H180" s="114"/>
      <c r="I180" s="113"/>
      <c r="J180" s="113"/>
      <c r="K180" s="113"/>
      <c r="L180" s="113"/>
      <c r="M180" s="113"/>
      <c r="N180" s="113"/>
      <c r="O180" s="113"/>
      <c r="P180" s="113"/>
      <c r="Q180" s="113"/>
      <c r="R180" s="113"/>
      <c r="S180" s="113"/>
      <c r="T180" s="113"/>
      <c r="U180" s="113"/>
      <c r="V180" s="137"/>
      <c r="X180" s="122"/>
      <c r="Y180" s="122"/>
      <c r="Z180" s="122"/>
      <c r="AA180" s="122"/>
      <c r="AB180" s="122"/>
      <c r="AC180" s="122"/>
      <c r="AD180" s="122"/>
      <c r="AE180" s="122"/>
    </row>
    <row r="181" spans="1:32" s="65" customFormat="1" ht="17.25" x14ac:dyDescent="0.35">
      <c r="A181" s="399"/>
      <c r="B181" s="114"/>
      <c r="C181" s="114"/>
      <c r="D181" s="114"/>
      <c r="E181" s="114"/>
      <c r="F181" s="114"/>
      <c r="G181" s="112"/>
      <c r="H181" s="114"/>
      <c r="I181" s="113"/>
      <c r="J181" s="113"/>
      <c r="K181" s="113"/>
      <c r="L181" s="113"/>
      <c r="M181" s="113"/>
      <c r="N181" s="113"/>
      <c r="O181" s="113"/>
      <c r="P181" s="113"/>
      <c r="Q181" s="113"/>
      <c r="R181" s="113"/>
      <c r="S181" s="113"/>
      <c r="T181" s="113"/>
      <c r="U181" s="113"/>
      <c r="V181" s="137"/>
      <c r="X181" s="122"/>
      <c r="Y181" s="122"/>
      <c r="Z181" s="122"/>
      <c r="AA181" s="122"/>
      <c r="AB181" s="122"/>
      <c r="AC181" s="122"/>
      <c r="AD181" s="122"/>
      <c r="AE181" s="122"/>
    </row>
    <row r="182" spans="1:32" s="65" customFormat="1" ht="17.25" x14ac:dyDescent="0.35">
      <c r="A182" s="399"/>
      <c r="B182" s="114"/>
      <c r="C182" s="114"/>
      <c r="D182" s="114"/>
      <c r="E182" s="114"/>
      <c r="F182" s="114"/>
      <c r="G182" s="112"/>
      <c r="H182" s="114"/>
      <c r="I182" s="113"/>
      <c r="J182" s="113"/>
      <c r="K182" s="113"/>
      <c r="L182" s="113"/>
      <c r="M182" s="113"/>
      <c r="N182" s="113"/>
      <c r="O182" s="113"/>
      <c r="P182" s="113"/>
      <c r="Q182" s="113"/>
      <c r="R182" s="113"/>
      <c r="S182" s="113"/>
      <c r="T182" s="113"/>
      <c r="U182" s="113"/>
      <c r="V182" s="137"/>
      <c r="X182" s="122"/>
      <c r="Y182" s="122"/>
      <c r="Z182" s="122"/>
      <c r="AA182" s="122"/>
      <c r="AB182" s="122"/>
      <c r="AC182" s="122"/>
      <c r="AD182" s="122"/>
      <c r="AE182" s="122"/>
    </row>
    <row r="183" spans="1:32" s="65" customFormat="1" ht="17.25" x14ac:dyDescent="0.35">
      <c r="A183" s="399"/>
      <c r="B183" s="114"/>
      <c r="C183" s="114"/>
      <c r="D183" s="114"/>
      <c r="E183" s="114"/>
      <c r="F183" s="114"/>
      <c r="G183" s="112"/>
      <c r="H183" s="114"/>
      <c r="I183" s="113"/>
      <c r="J183" s="113"/>
      <c r="K183" s="113"/>
      <c r="L183" s="113"/>
      <c r="M183" s="113"/>
      <c r="N183" s="113"/>
      <c r="O183" s="113"/>
      <c r="P183" s="113"/>
      <c r="Q183" s="113"/>
      <c r="R183" s="113"/>
      <c r="S183" s="113"/>
      <c r="T183" s="113"/>
      <c r="U183" s="113"/>
      <c r="V183" s="137"/>
      <c r="X183" s="122"/>
      <c r="Y183" s="122"/>
      <c r="Z183" s="122"/>
      <c r="AA183" s="122"/>
      <c r="AB183" s="122"/>
      <c r="AC183" s="122"/>
      <c r="AD183" s="122"/>
      <c r="AE183" s="122"/>
    </row>
    <row r="184" spans="1:32" s="65" customFormat="1" ht="17.25" x14ac:dyDescent="0.35">
      <c r="A184" s="399"/>
      <c r="B184" s="114"/>
      <c r="C184" s="114"/>
      <c r="D184" s="114"/>
      <c r="E184" s="114"/>
      <c r="F184" s="114"/>
      <c r="G184" s="112"/>
      <c r="H184" s="114"/>
      <c r="I184" s="113"/>
      <c r="J184" s="113"/>
      <c r="K184" s="113"/>
      <c r="L184" s="113"/>
      <c r="M184" s="113"/>
      <c r="N184" s="113"/>
      <c r="O184" s="113"/>
      <c r="P184" s="113"/>
      <c r="Q184" s="113"/>
      <c r="R184" s="113"/>
      <c r="S184" s="113"/>
      <c r="T184" s="113"/>
      <c r="U184" s="113"/>
      <c r="V184" s="137"/>
      <c r="X184" s="122"/>
      <c r="Y184" s="122"/>
      <c r="Z184" s="122"/>
      <c r="AA184" s="122"/>
      <c r="AB184" s="122"/>
      <c r="AC184" s="122"/>
      <c r="AD184" s="122"/>
      <c r="AE184" s="122"/>
    </row>
    <row r="185" spans="1:32" s="65" customFormat="1" ht="17.25" x14ac:dyDescent="0.35">
      <c r="A185" s="399"/>
      <c r="B185" s="114"/>
      <c r="C185" s="114"/>
      <c r="D185" s="114"/>
      <c r="E185" s="114"/>
      <c r="F185" s="114"/>
      <c r="G185" s="112"/>
      <c r="H185" s="114"/>
      <c r="I185" s="113"/>
      <c r="J185" s="113"/>
      <c r="K185" s="113"/>
      <c r="L185" s="113"/>
      <c r="M185" s="113"/>
      <c r="N185" s="113"/>
      <c r="O185" s="113"/>
      <c r="P185" s="113"/>
      <c r="Q185" s="113"/>
      <c r="R185" s="113"/>
      <c r="S185" s="113"/>
      <c r="T185" s="113"/>
      <c r="U185" s="113"/>
      <c r="V185" s="137"/>
      <c r="X185" s="122"/>
      <c r="Y185" s="122"/>
      <c r="Z185" s="122"/>
      <c r="AA185" s="122"/>
      <c r="AB185" s="122"/>
      <c r="AC185" s="122"/>
      <c r="AD185" s="122"/>
      <c r="AE185" s="122"/>
    </row>
    <row r="186" spans="1:32" s="65" customFormat="1" ht="17.25" x14ac:dyDescent="0.35">
      <c r="A186" s="399"/>
      <c r="B186" s="114"/>
      <c r="C186" s="114"/>
      <c r="D186" s="114"/>
      <c r="E186" s="114"/>
      <c r="F186" s="114"/>
      <c r="G186" s="112"/>
      <c r="H186" s="114"/>
      <c r="I186" s="113"/>
      <c r="J186" s="113"/>
      <c r="K186" s="113"/>
      <c r="L186" s="113"/>
      <c r="M186" s="113"/>
      <c r="N186" s="113"/>
      <c r="O186" s="113"/>
      <c r="P186" s="113"/>
      <c r="Q186" s="113"/>
      <c r="R186" s="113"/>
      <c r="S186" s="113"/>
      <c r="T186" s="113"/>
      <c r="U186" s="113"/>
      <c r="V186" s="137"/>
      <c r="X186" s="122"/>
      <c r="Y186" s="122"/>
      <c r="Z186" s="122"/>
      <c r="AA186" s="122"/>
      <c r="AB186" s="122"/>
      <c r="AC186" s="122"/>
      <c r="AD186" s="122"/>
      <c r="AE186" s="122"/>
    </row>
    <row r="187" spans="1:32" s="65" customFormat="1" ht="17.25" x14ac:dyDescent="0.35">
      <c r="A187" s="399"/>
      <c r="B187" s="114"/>
      <c r="C187" s="114"/>
      <c r="D187" s="114"/>
      <c r="E187" s="114"/>
      <c r="F187" s="114"/>
      <c r="G187" s="112"/>
      <c r="H187" s="114"/>
      <c r="I187" s="113"/>
      <c r="J187" s="113"/>
      <c r="K187" s="113"/>
      <c r="L187" s="113"/>
      <c r="M187" s="113"/>
      <c r="N187" s="113"/>
      <c r="O187" s="113"/>
      <c r="P187" s="113"/>
      <c r="Q187" s="113"/>
      <c r="R187" s="113"/>
      <c r="S187" s="113"/>
      <c r="T187" s="113"/>
      <c r="U187" s="113"/>
      <c r="V187" s="137"/>
      <c r="X187" s="122"/>
      <c r="Y187" s="122"/>
      <c r="Z187" s="122"/>
      <c r="AA187" s="122"/>
      <c r="AB187" s="122"/>
      <c r="AC187" s="122"/>
      <c r="AD187" s="122"/>
      <c r="AE187" s="122"/>
    </row>
    <row r="188" spans="1:32" customFormat="1" ht="17.25" x14ac:dyDescent="0.35">
      <c r="A188" s="399"/>
      <c r="B188" s="114"/>
      <c r="C188" s="114"/>
      <c r="D188" s="114"/>
      <c r="E188" s="114"/>
      <c r="F188" s="114"/>
      <c r="G188" s="112"/>
      <c r="H188" s="114"/>
      <c r="I188" s="113"/>
      <c r="J188" s="113"/>
      <c r="K188" s="113"/>
      <c r="L188" s="113"/>
      <c r="M188" s="113"/>
      <c r="N188" s="113"/>
      <c r="O188" s="113"/>
      <c r="P188" s="113"/>
      <c r="Q188" s="113"/>
      <c r="R188" s="113"/>
      <c r="S188" s="113"/>
      <c r="T188" s="113"/>
      <c r="U188" s="113"/>
      <c r="V188" s="137"/>
      <c r="W188" s="27"/>
      <c r="X188" s="122"/>
      <c r="Y188" s="122"/>
      <c r="Z188" s="122"/>
      <c r="AA188" s="122"/>
      <c r="AB188" s="122"/>
      <c r="AC188" s="122"/>
      <c r="AD188" s="122"/>
      <c r="AE188" s="122"/>
      <c r="AF188" s="27"/>
    </row>
    <row r="189" spans="1:32" customFormat="1" ht="17.25" x14ac:dyDescent="0.35">
      <c r="A189" s="399"/>
      <c r="B189" s="114"/>
      <c r="C189" s="114"/>
      <c r="D189" s="114"/>
      <c r="E189" s="114"/>
      <c r="F189" s="114"/>
      <c r="G189" s="112"/>
      <c r="H189" s="114"/>
      <c r="I189" s="113"/>
      <c r="J189" s="113"/>
      <c r="K189" s="113"/>
      <c r="L189" s="113"/>
      <c r="M189" s="113"/>
      <c r="N189" s="113"/>
      <c r="O189" s="113"/>
      <c r="P189" s="113"/>
      <c r="Q189" s="113"/>
      <c r="R189" s="113"/>
      <c r="S189" s="113"/>
      <c r="T189" s="113"/>
      <c r="U189" s="113"/>
      <c r="V189" s="137"/>
      <c r="W189" s="27"/>
      <c r="X189" s="122"/>
      <c r="Y189" s="122"/>
      <c r="Z189" s="122"/>
      <c r="AA189" s="122"/>
      <c r="AB189" s="122"/>
      <c r="AC189" s="122"/>
      <c r="AD189" s="122"/>
      <c r="AE189" s="122"/>
      <c r="AF189" s="27"/>
    </row>
    <row r="190" spans="1:32" customFormat="1" ht="17.25" x14ac:dyDescent="0.35">
      <c r="A190" s="399"/>
      <c r="B190" s="114"/>
      <c r="C190" s="114"/>
      <c r="D190" s="114"/>
      <c r="E190" s="114"/>
      <c r="F190" s="114"/>
      <c r="G190" s="112"/>
      <c r="H190" s="114"/>
      <c r="I190" s="113"/>
      <c r="J190" s="113"/>
      <c r="K190" s="113"/>
      <c r="L190" s="113"/>
      <c r="M190" s="113"/>
      <c r="N190" s="113"/>
      <c r="O190" s="113"/>
      <c r="P190" s="113"/>
      <c r="Q190" s="113"/>
      <c r="R190" s="113"/>
      <c r="S190" s="113"/>
      <c r="T190" s="113"/>
      <c r="U190" s="113"/>
      <c r="V190" s="137"/>
      <c r="W190" s="27"/>
      <c r="X190" s="122"/>
      <c r="Y190" s="122"/>
      <c r="Z190" s="122"/>
      <c r="AA190" s="122"/>
      <c r="AB190" s="122"/>
      <c r="AC190" s="122"/>
      <c r="AD190" s="122"/>
      <c r="AE190" s="122"/>
      <c r="AF190" s="27"/>
    </row>
    <row r="191" spans="1:32" customFormat="1" ht="17.25" x14ac:dyDescent="0.35">
      <c r="A191" s="399"/>
      <c r="B191" s="114"/>
      <c r="C191" s="114"/>
      <c r="D191" s="114"/>
      <c r="E191" s="114"/>
      <c r="F191" s="114"/>
      <c r="G191" s="112"/>
      <c r="H191" s="114"/>
      <c r="I191" s="113"/>
      <c r="J191" s="113"/>
      <c r="K191" s="113"/>
      <c r="L191" s="113"/>
      <c r="M191" s="113"/>
      <c r="N191" s="113"/>
      <c r="O191" s="113"/>
      <c r="P191" s="113"/>
      <c r="Q191" s="113"/>
      <c r="R191" s="113"/>
      <c r="S191" s="113"/>
      <c r="T191" s="113"/>
      <c r="U191" s="113"/>
      <c r="V191" s="137"/>
      <c r="W191" s="27"/>
      <c r="X191" s="122"/>
      <c r="Y191" s="122"/>
      <c r="Z191" s="122"/>
      <c r="AA191" s="122"/>
      <c r="AB191" s="122"/>
      <c r="AC191" s="122"/>
      <c r="AD191" s="122"/>
      <c r="AE191" s="122"/>
      <c r="AF191" s="27"/>
    </row>
    <row r="192" spans="1:32" customFormat="1" ht="17.25" x14ac:dyDescent="0.35">
      <c r="A192" s="399"/>
      <c r="B192" s="114"/>
      <c r="C192" s="114"/>
      <c r="D192" s="114"/>
      <c r="E192" s="114"/>
      <c r="F192" s="114"/>
      <c r="G192" s="112"/>
      <c r="H192" s="114"/>
      <c r="I192" s="113"/>
      <c r="J192" s="113"/>
      <c r="K192" s="113"/>
      <c r="L192" s="113"/>
      <c r="M192" s="113"/>
      <c r="N192" s="113"/>
      <c r="O192" s="113"/>
      <c r="P192" s="113"/>
      <c r="Q192" s="113"/>
      <c r="R192" s="113"/>
      <c r="S192" s="113"/>
      <c r="T192" s="113"/>
      <c r="U192" s="113"/>
      <c r="V192" s="137"/>
      <c r="W192" s="27"/>
      <c r="X192" s="122"/>
      <c r="Y192" s="122"/>
      <c r="Z192" s="122"/>
      <c r="AA192" s="122"/>
      <c r="AB192" s="122"/>
      <c r="AC192" s="122"/>
      <c r="AD192" s="122"/>
      <c r="AE192" s="122"/>
      <c r="AF192" s="27"/>
    </row>
    <row r="193" spans="1:32" customFormat="1" ht="17.25" x14ac:dyDescent="0.35">
      <c r="A193" s="399"/>
      <c r="B193" s="114"/>
      <c r="C193" s="114"/>
      <c r="D193" s="114"/>
      <c r="E193" s="114"/>
      <c r="F193" s="114"/>
      <c r="G193" s="112"/>
      <c r="H193" s="114"/>
      <c r="I193" s="113"/>
      <c r="J193" s="113"/>
      <c r="K193" s="113"/>
      <c r="L193" s="113"/>
      <c r="M193" s="113"/>
      <c r="N193" s="113"/>
      <c r="O193" s="113"/>
      <c r="P193" s="113"/>
      <c r="Q193" s="113"/>
      <c r="R193" s="113"/>
      <c r="S193" s="113"/>
      <c r="T193" s="113"/>
      <c r="U193" s="113"/>
      <c r="V193" s="137"/>
      <c r="W193" s="27"/>
      <c r="X193" s="122"/>
      <c r="Y193" s="122"/>
      <c r="Z193" s="122"/>
      <c r="AA193" s="122"/>
      <c r="AB193" s="122"/>
      <c r="AC193" s="122"/>
      <c r="AD193" s="122"/>
      <c r="AE193" s="122"/>
      <c r="AF193" s="27"/>
    </row>
    <row r="194" spans="1:32" customFormat="1" ht="17.25" x14ac:dyDescent="0.35">
      <c r="A194" s="399"/>
      <c r="B194" s="114"/>
      <c r="C194" s="114"/>
      <c r="D194" s="114"/>
      <c r="E194" s="114"/>
      <c r="F194" s="114"/>
      <c r="G194" s="112"/>
      <c r="H194" s="114"/>
      <c r="I194" s="113"/>
      <c r="J194" s="113"/>
      <c r="K194" s="113"/>
      <c r="L194" s="113"/>
      <c r="M194" s="113"/>
      <c r="N194" s="113"/>
      <c r="O194" s="113"/>
      <c r="P194" s="113"/>
      <c r="Q194" s="113"/>
      <c r="R194" s="113"/>
      <c r="S194" s="113"/>
      <c r="T194" s="113"/>
      <c r="U194" s="113"/>
      <c r="V194" s="137"/>
      <c r="W194" s="27"/>
      <c r="X194" s="122"/>
      <c r="Y194" s="122"/>
      <c r="Z194" s="122"/>
      <c r="AA194" s="122"/>
      <c r="AB194" s="122"/>
      <c r="AC194" s="122"/>
      <c r="AD194" s="122"/>
      <c r="AE194" s="122"/>
      <c r="AF194" s="27"/>
    </row>
    <row r="195" spans="1:32" customFormat="1" ht="17.25" x14ac:dyDescent="0.35">
      <c r="A195" s="399"/>
      <c r="B195" s="114"/>
      <c r="C195" s="114"/>
      <c r="D195" s="114"/>
      <c r="E195" s="114"/>
      <c r="F195" s="114"/>
      <c r="G195" s="112"/>
      <c r="H195" s="114"/>
      <c r="I195" s="113"/>
      <c r="J195" s="113"/>
      <c r="K195" s="113"/>
      <c r="L195" s="113"/>
      <c r="M195" s="113"/>
      <c r="N195" s="113"/>
      <c r="O195" s="113"/>
      <c r="P195" s="113"/>
      <c r="Q195" s="113"/>
      <c r="R195" s="113"/>
      <c r="S195" s="113"/>
      <c r="T195" s="113"/>
      <c r="U195" s="113"/>
      <c r="V195" s="137"/>
      <c r="W195" s="27"/>
      <c r="X195" s="122"/>
      <c r="Y195" s="122"/>
      <c r="Z195" s="122"/>
      <c r="AA195" s="122"/>
      <c r="AB195" s="122"/>
      <c r="AC195" s="122"/>
      <c r="AD195" s="122"/>
      <c r="AE195" s="122"/>
      <c r="AF195" s="27"/>
    </row>
    <row r="196" spans="1:32" customFormat="1" ht="17.25" x14ac:dyDescent="0.35">
      <c r="A196" s="399"/>
      <c r="B196" s="114"/>
      <c r="C196" s="114"/>
      <c r="D196" s="114"/>
      <c r="E196" s="114"/>
      <c r="F196" s="114"/>
      <c r="G196" s="112"/>
      <c r="H196" s="114"/>
      <c r="I196" s="113"/>
      <c r="J196" s="113"/>
      <c r="K196" s="113"/>
      <c r="L196" s="113"/>
      <c r="M196" s="113"/>
      <c r="N196" s="113"/>
      <c r="O196" s="113"/>
      <c r="P196" s="113"/>
      <c r="Q196" s="113"/>
      <c r="R196" s="113"/>
      <c r="S196" s="113"/>
      <c r="T196" s="113"/>
      <c r="U196" s="113"/>
      <c r="V196" s="137"/>
      <c r="W196" s="27"/>
      <c r="X196" s="122"/>
      <c r="Y196" s="122"/>
      <c r="Z196" s="122"/>
      <c r="AA196" s="122"/>
      <c r="AB196" s="122"/>
      <c r="AC196" s="122"/>
      <c r="AD196" s="122"/>
      <c r="AE196" s="122"/>
      <c r="AF196" s="27"/>
    </row>
    <row r="197" spans="1:32" customFormat="1" ht="17.25" x14ac:dyDescent="0.35">
      <c r="A197" s="399"/>
      <c r="B197" s="114"/>
      <c r="C197" s="114"/>
      <c r="D197" s="114"/>
      <c r="E197" s="114"/>
      <c r="F197" s="114"/>
      <c r="G197" s="112"/>
      <c r="H197" s="114"/>
      <c r="I197" s="113"/>
      <c r="J197" s="113"/>
      <c r="K197" s="113"/>
      <c r="L197" s="113"/>
      <c r="M197" s="113"/>
      <c r="N197" s="113"/>
      <c r="O197" s="113"/>
      <c r="P197" s="113"/>
      <c r="Q197" s="113"/>
      <c r="R197" s="113"/>
      <c r="S197" s="113"/>
      <c r="T197" s="113"/>
      <c r="U197" s="113"/>
      <c r="V197" s="137"/>
      <c r="W197" s="27"/>
      <c r="X197" s="122"/>
      <c r="Y197" s="122"/>
      <c r="Z197" s="122"/>
      <c r="AA197" s="122"/>
      <c r="AB197" s="122"/>
      <c r="AC197" s="122"/>
      <c r="AD197" s="122"/>
      <c r="AE197" s="122"/>
      <c r="AF197" s="27"/>
    </row>
    <row r="198" spans="1:32" customFormat="1" ht="17.25" x14ac:dyDescent="0.35">
      <c r="A198" s="399"/>
      <c r="B198" s="114"/>
      <c r="C198" s="114"/>
      <c r="D198" s="114"/>
      <c r="E198" s="114"/>
      <c r="F198" s="114"/>
      <c r="G198" s="112"/>
      <c r="H198" s="114"/>
      <c r="I198" s="113"/>
      <c r="J198" s="113"/>
      <c r="K198" s="113"/>
      <c r="L198" s="113"/>
      <c r="M198" s="113"/>
      <c r="N198" s="113"/>
      <c r="O198" s="113"/>
      <c r="P198" s="113"/>
      <c r="Q198" s="113"/>
      <c r="R198" s="113"/>
      <c r="S198" s="113"/>
      <c r="T198" s="113"/>
      <c r="U198" s="113"/>
      <c r="V198" s="137"/>
      <c r="W198" s="27"/>
      <c r="X198" s="122"/>
      <c r="Y198" s="122"/>
      <c r="Z198" s="122"/>
      <c r="AA198" s="122"/>
      <c r="AB198" s="122"/>
      <c r="AC198" s="122"/>
      <c r="AD198" s="122"/>
      <c r="AE198" s="122"/>
      <c r="AF198" s="27"/>
    </row>
    <row r="199" spans="1:32" customFormat="1" ht="17.25" x14ac:dyDescent="0.35">
      <c r="A199" s="399"/>
      <c r="B199" s="114"/>
      <c r="C199" s="114"/>
      <c r="D199" s="114"/>
      <c r="E199" s="114"/>
      <c r="F199" s="114"/>
      <c r="G199" s="112"/>
      <c r="H199" s="114"/>
      <c r="I199" s="113"/>
      <c r="J199" s="113"/>
      <c r="K199" s="113"/>
      <c r="L199" s="113"/>
      <c r="M199" s="113"/>
      <c r="N199" s="113"/>
      <c r="O199" s="113"/>
      <c r="P199" s="113"/>
      <c r="Q199" s="113"/>
      <c r="R199" s="113"/>
      <c r="S199" s="113"/>
      <c r="T199" s="113"/>
      <c r="U199" s="113"/>
      <c r="V199" s="137"/>
      <c r="W199" s="27"/>
      <c r="X199" s="122"/>
      <c r="Y199" s="122"/>
      <c r="Z199" s="122"/>
      <c r="AA199" s="122"/>
      <c r="AB199" s="122"/>
      <c r="AC199" s="122"/>
      <c r="AD199" s="122"/>
      <c r="AE199" s="122"/>
      <c r="AF199" s="27"/>
    </row>
    <row r="200" spans="1:32" customFormat="1" ht="17.25" x14ac:dyDescent="0.35">
      <c r="A200" s="400"/>
      <c r="B200" s="114"/>
      <c r="C200" s="114"/>
      <c r="D200" s="114"/>
      <c r="E200" s="114"/>
      <c r="F200" s="114"/>
      <c r="G200" s="112"/>
      <c r="H200" s="114"/>
      <c r="I200" s="113"/>
      <c r="J200" s="113"/>
      <c r="K200" s="113"/>
      <c r="L200" s="113"/>
      <c r="M200" s="113"/>
      <c r="N200" s="113"/>
      <c r="O200" s="113"/>
      <c r="P200" s="113"/>
      <c r="Q200" s="113"/>
      <c r="R200" s="113"/>
      <c r="S200" s="113"/>
      <c r="T200" s="113"/>
      <c r="U200" s="113"/>
      <c r="V200" s="137"/>
      <c r="W200" s="27"/>
      <c r="X200" s="122"/>
      <c r="Y200" s="122"/>
      <c r="Z200" s="122"/>
      <c r="AA200" s="122"/>
      <c r="AB200" s="122"/>
      <c r="AC200" s="122"/>
      <c r="AD200" s="122"/>
      <c r="AE200" s="122"/>
      <c r="AF200" s="27"/>
    </row>
    <row r="201" spans="1:32" customFormat="1" ht="17.25" x14ac:dyDescent="0.35">
      <c r="A201" s="398"/>
      <c r="B201" s="114"/>
      <c r="C201" s="114"/>
      <c r="D201" s="114"/>
      <c r="E201" s="114"/>
      <c r="F201" s="114"/>
      <c r="G201" s="112"/>
      <c r="H201" s="114"/>
      <c r="I201" s="113"/>
      <c r="J201" s="113"/>
      <c r="K201" s="113"/>
      <c r="L201" s="113"/>
      <c r="M201" s="113"/>
      <c r="N201" s="113"/>
      <c r="O201" s="113"/>
      <c r="P201" s="113"/>
      <c r="Q201" s="113"/>
      <c r="R201" s="113"/>
      <c r="S201" s="113"/>
      <c r="T201" s="113"/>
      <c r="U201" s="113"/>
      <c r="V201" s="137"/>
      <c r="W201" s="27"/>
      <c r="X201" s="122"/>
      <c r="Y201" s="122"/>
      <c r="Z201" s="122"/>
      <c r="AA201" s="122"/>
      <c r="AB201" s="122"/>
      <c r="AC201" s="122"/>
      <c r="AD201" s="122"/>
      <c r="AE201" s="122"/>
      <c r="AF201" s="27"/>
    </row>
    <row r="202" spans="1:32" customFormat="1" ht="17.25" x14ac:dyDescent="0.35">
      <c r="A202" s="399"/>
      <c r="B202" s="114"/>
      <c r="C202" s="114"/>
      <c r="D202" s="114"/>
      <c r="E202" s="114"/>
      <c r="F202" s="114"/>
      <c r="G202" s="112"/>
      <c r="H202" s="114"/>
      <c r="I202" s="113"/>
      <c r="J202" s="113"/>
      <c r="K202" s="113"/>
      <c r="L202" s="113"/>
      <c r="M202" s="113"/>
      <c r="N202" s="113"/>
      <c r="O202" s="113"/>
      <c r="P202" s="113"/>
      <c r="Q202" s="113"/>
      <c r="R202" s="113"/>
      <c r="S202" s="113"/>
      <c r="T202" s="113"/>
      <c r="U202" s="113"/>
      <c r="V202" s="137"/>
      <c r="W202" s="27"/>
      <c r="X202" s="122"/>
      <c r="Y202" s="122"/>
      <c r="Z202" s="122"/>
      <c r="AA202" s="122"/>
      <c r="AB202" s="122"/>
      <c r="AC202" s="122"/>
      <c r="AD202" s="122"/>
      <c r="AE202" s="122"/>
      <c r="AF202" s="27"/>
    </row>
    <row r="203" spans="1:32" customFormat="1" ht="17.25" x14ac:dyDescent="0.35">
      <c r="A203" s="399"/>
      <c r="B203" s="114"/>
      <c r="C203" s="114"/>
      <c r="D203" s="114"/>
      <c r="E203" s="114"/>
      <c r="F203" s="114"/>
      <c r="G203" s="112"/>
      <c r="H203" s="114"/>
      <c r="I203" s="113"/>
      <c r="J203" s="113"/>
      <c r="K203" s="113"/>
      <c r="L203" s="113"/>
      <c r="M203" s="113"/>
      <c r="N203" s="113"/>
      <c r="O203" s="113"/>
      <c r="P203" s="113"/>
      <c r="Q203" s="113"/>
      <c r="R203" s="113"/>
      <c r="S203" s="113"/>
      <c r="T203" s="113"/>
      <c r="U203" s="113"/>
      <c r="V203" s="137"/>
      <c r="W203" s="27"/>
      <c r="X203" s="122"/>
      <c r="Y203" s="122"/>
      <c r="Z203" s="122"/>
      <c r="AA203" s="122"/>
      <c r="AB203" s="122"/>
      <c r="AC203" s="122"/>
      <c r="AD203" s="122"/>
      <c r="AE203" s="122"/>
      <c r="AF203" s="27"/>
    </row>
    <row r="204" spans="1:32" customFormat="1" ht="17.25" x14ac:dyDescent="0.35">
      <c r="A204" s="399"/>
      <c r="B204" s="114"/>
      <c r="C204" s="114"/>
      <c r="D204" s="114"/>
      <c r="E204" s="114"/>
      <c r="F204" s="114"/>
      <c r="G204" s="112"/>
      <c r="H204" s="114"/>
      <c r="I204" s="113"/>
      <c r="J204" s="113"/>
      <c r="K204" s="113"/>
      <c r="L204" s="113"/>
      <c r="M204" s="113"/>
      <c r="N204" s="113"/>
      <c r="O204" s="113"/>
      <c r="P204" s="113"/>
      <c r="Q204" s="113"/>
      <c r="R204" s="113"/>
      <c r="S204" s="113"/>
      <c r="T204" s="113"/>
      <c r="U204" s="113"/>
      <c r="V204" s="137"/>
      <c r="W204" s="27"/>
      <c r="X204" s="122"/>
      <c r="Y204" s="122"/>
      <c r="Z204" s="122"/>
      <c r="AA204" s="122"/>
      <c r="AB204" s="122"/>
      <c r="AC204" s="122"/>
      <c r="AD204" s="122"/>
      <c r="AE204" s="122"/>
      <c r="AF204" s="27"/>
    </row>
    <row r="205" spans="1:32" customFormat="1" ht="17.25" x14ac:dyDescent="0.35">
      <c r="A205" s="399"/>
      <c r="B205" s="114"/>
      <c r="C205" s="114"/>
      <c r="D205" s="114"/>
      <c r="E205" s="114"/>
      <c r="F205" s="114"/>
      <c r="G205" s="112"/>
      <c r="H205" s="114"/>
      <c r="I205" s="113"/>
      <c r="J205" s="113"/>
      <c r="K205" s="113"/>
      <c r="L205" s="113"/>
      <c r="M205" s="113"/>
      <c r="N205" s="113"/>
      <c r="O205" s="113"/>
      <c r="P205" s="113"/>
      <c r="Q205" s="113"/>
      <c r="R205" s="113"/>
      <c r="S205" s="113"/>
      <c r="T205" s="113"/>
      <c r="U205" s="113"/>
      <c r="V205" s="137"/>
      <c r="W205" s="27"/>
      <c r="X205" s="122"/>
      <c r="Y205" s="122"/>
      <c r="Z205" s="122"/>
      <c r="AA205" s="122"/>
      <c r="AB205" s="122"/>
      <c r="AC205" s="122"/>
      <c r="AD205" s="122"/>
      <c r="AE205" s="122"/>
      <c r="AF205" s="27"/>
    </row>
    <row r="206" spans="1:32" customFormat="1" ht="17.25" x14ac:dyDescent="0.35">
      <c r="A206" s="399"/>
      <c r="B206" s="114"/>
      <c r="C206" s="114"/>
      <c r="D206" s="114"/>
      <c r="E206" s="114"/>
      <c r="F206" s="114"/>
      <c r="G206" s="112"/>
      <c r="H206" s="114"/>
      <c r="I206" s="113"/>
      <c r="J206" s="113"/>
      <c r="K206" s="113"/>
      <c r="L206" s="113"/>
      <c r="M206" s="113"/>
      <c r="N206" s="113"/>
      <c r="O206" s="113"/>
      <c r="P206" s="113"/>
      <c r="Q206" s="113"/>
      <c r="R206" s="113"/>
      <c r="S206" s="113"/>
      <c r="T206" s="113"/>
      <c r="U206" s="113"/>
      <c r="V206" s="137"/>
      <c r="W206" s="27"/>
      <c r="X206" s="122"/>
      <c r="Y206" s="122"/>
      <c r="Z206" s="122"/>
      <c r="AA206" s="122"/>
      <c r="AB206" s="122"/>
      <c r="AC206" s="122"/>
      <c r="AD206" s="122"/>
      <c r="AE206" s="122"/>
      <c r="AF206" s="27"/>
    </row>
    <row r="207" spans="1:32" customFormat="1" ht="17.25" x14ac:dyDescent="0.35">
      <c r="A207" s="399"/>
      <c r="B207" s="114"/>
      <c r="C207" s="114"/>
      <c r="D207" s="114"/>
      <c r="E207" s="114"/>
      <c r="F207" s="114"/>
      <c r="G207" s="112"/>
      <c r="H207" s="114"/>
      <c r="I207" s="113"/>
      <c r="J207" s="113"/>
      <c r="K207" s="113"/>
      <c r="L207" s="113"/>
      <c r="M207" s="113"/>
      <c r="N207" s="113"/>
      <c r="O207" s="113"/>
      <c r="P207" s="113"/>
      <c r="Q207" s="113"/>
      <c r="R207" s="113"/>
      <c r="S207" s="113"/>
      <c r="T207" s="113"/>
      <c r="U207" s="113"/>
      <c r="V207" s="137"/>
      <c r="W207" s="27"/>
      <c r="X207" s="122"/>
      <c r="Y207" s="122"/>
      <c r="Z207" s="122"/>
      <c r="AA207" s="122"/>
      <c r="AB207" s="122"/>
      <c r="AC207" s="122"/>
      <c r="AD207" s="122"/>
      <c r="AE207" s="122"/>
      <c r="AF207" s="27"/>
    </row>
    <row r="208" spans="1:32" customFormat="1" ht="17.25" x14ac:dyDescent="0.35">
      <c r="A208" s="399"/>
      <c r="B208" s="114"/>
      <c r="C208" s="114"/>
      <c r="D208" s="114"/>
      <c r="E208" s="114"/>
      <c r="F208" s="114"/>
      <c r="G208" s="112"/>
      <c r="H208" s="114"/>
      <c r="I208" s="113"/>
      <c r="J208" s="113"/>
      <c r="K208" s="113"/>
      <c r="L208" s="113"/>
      <c r="M208" s="113"/>
      <c r="N208" s="113"/>
      <c r="O208" s="113"/>
      <c r="P208" s="113"/>
      <c r="Q208" s="113"/>
      <c r="R208" s="113"/>
      <c r="S208" s="113"/>
      <c r="T208" s="113"/>
      <c r="U208" s="113"/>
      <c r="V208" s="137"/>
      <c r="W208" s="27"/>
      <c r="X208" s="122"/>
      <c r="Y208" s="122"/>
      <c r="Z208" s="122"/>
      <c r="AA208" s="122"/>
      <c r="AB208" s="122"/>
      <c r="AC208" s="122"/>
      <c r="AD208" s="122"/>
      <c r="AE208" s="122"/>
      <c r="AF208" s="27"/>
    </row>
    <row r="209" spans="1:32" customFormat="1" ht="17.25" x14ac:dyDescent="0.35">
      <c r="A209" s="399"/>
      <c r="B209" s="114"/>
      <c r="C209" s="114"/>
      <c r="D209" s="114"/>
      <c r="E209" s="114"/>
      <c r="F209" s="114"/>
      <c r="G209" s="112"/>
      <c r="H209" s="114"/>
      <c r="I209" s="113"/>
      <c r="J209" s="113"/>
      <c r="K209" s="113"/>
      <c r="L209" s="113"/>
      <c r="M209" s="113"/>
      <c r="N209" s="113"/>
      <c r="O209" s="113"/>
      <c r="P209" s="113"/>
      <c r="Q209" s="113"/>
      <c r="R209" s="113"/>
      <c r="S209" s="113"/>
      <c r="T209" s="113"/>
      <c r="U209" s="113"/>
      <c r="V209" s="137"/>
      <c r="W209" s="27"/>
      <c r="X209" s="122"/>
      <c r="Y209" s="122"/>
      <c r="Z209" s="122"/>
      <c r="AA209" s="122"/>
      <c r="AB209" s="122"/>
      <c r="AC209" s="122"/>
      <c r="AD209" s="122"/>
      <c r="AE209" s="122"/>
      <c r="AF209" s="27"/>
    </row>
    <row r="210" spans="1:32" customFormat="1" ht="17.25" x14ac:dyDescent="0.35">
      <c r="A210" s="399"/>
      <c r="B210" s="114"/>
      <c r="C210" s="114"/>
      <c r="D210" s="114"/>
      <c r="E210" s="114"/>
      <c r="F210" s="114"/>
      <c r="G210" s="112"/>
      <c r="H210" s="114"/>
      <c r="I210" s="113"/>
      <c r="J210" s="113"/>
      <c r="K210" s="113"/>
      <c r="L210" s="113"/>
      <c r="M210" s="113"/>
      <c r="N210" s="113"/>
      <c r="O210" s="113"/>
      <c r="P210" s="113"/>
      <c r="Q210" s="113"/>
      <c r="R210" s="113"/>
      <c r="S210" s="113"/>
      <c r="T210" s="113"/>
      <c r="U210" s="113"/>
      <c r="V210" s="137"/>
      <c r="W210" s="27"/>
      <c r="X210" s="122"/>
      <c r="Y210" s="122"/>
      <c r="Z210" s="122"/>
      <c r="AA210" s="122"/>
      <c r="AB210" s="122"/>
      <c r="AC210" s="122"/>
      <c r="AD210" s="122"/>
      <c r="AE210" s="122"/>
      <c r="AF210" s="27"/>
    </row>
    <row r="211" spans="1:32" customFormat="1" ht="17.25" x14ac:dyDescent="0.35">
      <c r="A211" s="399"/>
      <c r="B211" s="114"/>
      <c r="C211" s="114"/>
      <c r="D211" s="114"/>
      <c r="E211" s="114"/>
      <c r="F211" s="114"/>
      <c r="G211" s="112"/>
      <c r="H211" s="114"/>
      <c r="I211" s="113"/>
      <c r="J211" s="113"/>
      <c r="K211" s="113"/>
      <c r="L211" s="113"/>
      <c r="M211" s="113"/>
      <c r="N211" s="113"/>
      <c r="O211" s="113"/>
      <c r="P211" s="113"/>
      <c r="Q211" s="113"/>
      <c r="R211" s="113"/>
      <c r="S211" s="113"/>
      <c r="T211" s="113"/>
      <c r="U211" s="113"/>
      <c r="V211" s="137"/>
      <c r="W211" s="27"/>
      <c r="X211" s="122"/>
      <c r="Y211" s="122"/>
      <c r="Z211" s="122"/>
      <c r="AA211" s="122"/>
      <c r="AB211" s="122"/>
      <c r="AC211" s="122"/>
      <c r="AD211" s="122"/>
      <c r="AE211" s="122"/>
      <c r="AF211" s="27"/>
    </row>
    <row r="212" spans="1:32" customFormat="1" ht="17.25" x14ac:dyDescent="0.35">
      <c r="A212" s="399"/>
      <c r="B212" s="114"/>
      <c r="C212" s="114"/>
      <c r="D212" s="114"/>
      <c r="E212" s="114"/>
      <c r="F212" s="114"/>
      <c r="G212" s="112"/>
      <c r="H212" s="114"/>
      <c r="I212" s="113"/>
      <c r="J212" s="113"/>
      <c r="K212" s="113"/>
      <c r="L212" s="113"/>
      <c r="M212" s="113"/>
      <c r="N212" s="113"/>
      <c r="O212" s="113"/>
      <c r="P212" s="113"/>
      <c r="Q212" s="113"/>
      <c r="R212" s="113"/>
      <c r="S212" s="113"/>
      <c r="T212" s="113"/>
      <c r="U212" s="113"/>
      <c r="V212" s="137"/>
      <c r="W212" s="27"/>
      <c r="X212" s="122"/>
      <c r="Y212" s="122"/>
      <c r="Z212" s="122"/>
      <c r="AA212" s="122"/>
      <c r="AB212" s="122"/>
      <c r="AC212" s="122"/>
      <c r="AD212" s="122"/>
      <c r="AE212" s="122"/>
      <c r="AF212" s="27"/>
    </row>
    <row r="213" spans="1:32" customFormat="1" ht="17.25" x14ac:dyDescent="0.35">
      <c r="A213" s="399"/>
      <c r="B213" s="114"/>
      <c r="C213" s="114"/>
      <c r="D213" s="114"/>
      <c r="E213" s="114"/>
      <c r="F213" s="114"/>
      <c r="G213" s="112"/>
      <c r="H213" s="114"/>
      <c r="I213" s="113"/>
      <c r="J213" s="113"/>
      <c r="K213" s="113"/>
      <c r="L213" s="113"/>
      <c r="M213" s="113"/>
      <c r="N213" s="113"/>
      <c r="O213" s="113"/>
      <c r="P213" s="113"/>
      <c r="Q213" s="113"/>
      <c r="R213" s="113"/>
      <c r="S213" s="113"/>
      <c r="T213" s="113"/>
      <c r="U213" s="113"/>
      <c r="V213" s="137"/>
      <c r="W213" s="27"/>
      <c r="X213" s="122"/>
      <c r="Y213" s="122"/>
      <c r="Z213" s="122"/>
      <c r="AA213" s="122"/>
      <c r="AB213" s="122"/>
      <c r="AC213" s="122"/>
      <c r="AD213" s="122"/>
      <c r="AE213" s="122"/>
      <c r="AF213" s="27"/>
    </row>
    <row r="214" spans="1:32" customFormat="1" ht="17.25" x14ac:dyDescent="0.35">
      <c r="A214" s="399"/>
      <c r="B214" s="114"/>
      <c r="C214" s="114"/>
      <c r="D214" s="114"/>
      <c r="E214" s="114"/>
      <c r="F214" s="114"/>
      <c r="G214" s="112"/>
      <c r="H214" s="114"/>
      <c r="I214" s="113"/>
      <c r="J214" s="113"/>
      <c r="K214" s="113"/>
      <c r="L214" s="113"/>
      <c r="M214" s="113"/>
      <c r="N214" s="113"/>
      <c r="O214" s="113"/>
      <c r="P214" s="113"/>
      <c r="Q214" s="113"/>
      <c r="R214" s="113"/>
      <c r="S214" s="113"/>
      <c r="T214" s="113"/>
      <c r="U214" s="113"/>
      <c r="V214" s="137"/>
      <c r="W214" s="27"/>
      <c r="X214" s="122"/>
      <c r="Y214" s="122"/>
      <c r="Z214" s="122"/>
      <c r="AA214" s="122"/>
      <c r="AB214" s="122"/>
      <c r="AC214" s="122"/>
      <c r="AD214" s="122"/>
      <c r="AE214" s="122"/>
      <c r="AF214" s="27"/>
    </row>
    <row r="215" spans="1:32" customFormat="1" ht="17.25" x14ac:dyDescent="0.35">
      <c r="A215" s="399"/>
      <c r="B215" s="114"/>
      <c r="C215" s="114"/>
      <c r="D215" s="114"/>
      <c r="E215" s="114"/>
      <c r="F215" s="114"/>
      <c r="G215" s="112"/>
      <c r="H215" s="114"/>
      <c r="I215" s="113"/>
      <c r="J215" s="113"/>
      <c r="K215" s="113"/>
      <c r="L215" s="113"/>
      <c r="M215" s="113"/>
      <c r="N215" s="113"/>
      <c r="O215" s="113"/>
      <c r="P215" s="113"/>
      <c r="Q215" s="113"/>
      <c r="R215" s="113"/>
      <c r="S215" s="113"/>
      <c r="T215" s="113"/>
      <c r="U215" s="113"/>
      <c r="V215" s="137"/>
      <c r="W215" s="27"/>
      <c r="X215" s="122"/>
      <c r="Y215" s="122"/>
      <c r="Z215" s="122"/>
      <c r="AA215" s="122"/>
      <c r="AB215" s="122"/>
      <c r="AC215" s="122"/>
      <c r="AD215" s="122"/>
      <c r="AE215" s="122"/>
      <c r="AF215" s="27"/>
    </row>
    <row r="216" spans="1:32" customFormat="1" ht="17.25" x14ac:dyDescent="0.35">
      <c r="A216" s="399"/>
      <c r="B216" s="114"/>
      <c r="C216" s="114"/>
      <c r="D216" s="114"/>
      <c r="E216" s="114"/>
      <c r="F216" s="114"/>
      <c r="G216" s="112"/>
      <c r="H216" s="114"/>
      <c r="I216" s="113"/>
      <c r="J216" s="113"/>
      <c r="K216" s="113"/>
      <c r="L216" s="113"/>
      <c r="M216" s="113"/>
      <c r="N216" s="113"/>
      <c r="O216" s="113"/>
      <c r="P216" s="113"/>
      <c r="Q216" s="113"/>
      <c r="R216" s="113"/>
      <c r="S216" s="113"/>
      <c r="T216" s="113"/>
      <c r="U216" s="113"/>
      <c r="V216" s="137"/>
      <c r="W216" s="27"/>
      <c r="X216" s="122"/>
      <c r="Y216" s="122"/>
      <c r="Z216" s="122"/>
      <c r="AA216" s="122"/>
      <c r="AB216" s="122"/>
      <c r="AC216" s="122"/>
      <c r="AD216" s="122"/>
      <c r="AE216" s="122"/>
      <c r="AF216" s="27"/>
    </row>
    <row r="217" spans="1:32" customFormat="1" ht="17.25" x14ac:dyDescent="0.35">
      <c r="A217" s="399"/>
      <c r="B217" s="114"/>
      <c r="C217" s="114"/>
      <c r="D217" s="114"/>
      <c r="E217" s="114"/>
      <c r="F217" s="114"/>
      <c r="G217" s="112"/>
      <c r="H217" s="114"/>
      <c r="I217" s="113"/>
      <c r="J217" s="113"/>
      <c r="K217" s="113"/>
      <c r="L217" s="113"/>
      <c r="M217" s="113"/>
      <c r="N217" s="113"/>
      <c r="O217" s="113"/>
      <c r="P217" s="113"/>
      <c r="Q217" s="113"/>
      <c r="R217" s="113"/>
      <c r="S217" s="113"/>
      <c r="T217" s="113"/>
      <c r="U217" s="113"/>
      <c r="V217" s="137"/>
      <c r="W217" s="27"/>
      <c r="X217" s="122"/>
      <c r="Y217" s="122"/>
      <c r="Z217" s="122"/>
      <c r="AA217" s="122"/>
      <c r="AB217" s="122"/>
      <c r="AC217" s="122"/>
      <c r="AD217" s="122"/>
      <c r="AE217" s="122"/>
      <c r="AF217" s="27"/>
    </row>
    <row r="218" spans="1:32" customFormat="1" ht="17.25" x14ac:dyDescent="0.35">
      <c r="A218" s="399"/>
      <c r="B218" s="114"/>
      <c r="C218" s="114"/>
      <c r="D218" s="114"/>
      <c r="E218" s="114"/>
      <c r="F218" s="114"/>
      <c r="G218" s="112"/>
      <c r="H218" s="114"/>
      <c r="I218" s="113"/>
      <c r="J218" s="113"/>
      <c r="K218" s="113"/>
      <c r="L218" s="113"/>
      <c r="M218" s="113"/>
      <c r="N218" s="113"/>
      <c r="O218" s="113"/>
      <c r="P218" s="113"/>
      <c r="Q218" s="113"/>
      <c r="R218" s="113"/>
      <c r="S218" s="113"/>
      <c r="T218" s="113"/>
      <c r="U218" s="113"/>
      <c r="V218" s="137"/>
      <c r="W218" s="27"/>
      <c r="X218" s="122"/>
      <c r="Y218" s="122"/>
      <c r="Z218" s="122"/>
      <c r="AA218" s="122"/>
      <c r="AB218" s="122"/>
      <c r="AC218" s="122"/>
      <c r="AD218" s="122"/>
      <c r="AE218" s="122"/>
      <c r="AF218" s="27"/>
    </row>
    <row r="219" spans="1:32" customFormat="1" ht="17.25" x14ac:dyDescent="0.35">
      <c r="A219" s="399"/>
      <c r="B219" s="114"/>
      <c r="C219" s="114"/>
      <c r="D219" s="114"/>
      <c r="E219" s="114"/>
      <c r="F219" s="114"/>
      <c r="G219" s="112"/>
      <c r="H219" s="114"/>
      <c r="I219" s="113"/>
      <c r="J219" s="113"/>
      <c r="K219" s="113"/>
      <c r="L219" s="113"/>
      <c r="M219" s="113"/>
      <c r="N219" s="113"/>
      <c r="O219" s="113"/>
      <c r="P219" s="113"/>
      <c r="Q219" s="113"/>
      <c r="R219" s="113"/>
      <c r="S219" s="113"/>
      <c r="T219" s="113"/>
      <c r="U219" s="113"/>
      <c r="V219" s="137"/>
      <c r="W219" s="27"/>
      <c r="X219" s="122"/>
      <c r="Y219" s="122"/>
      <c r="Z219" s="122"/>
      <c r="AA219" s="122"/>
      <c r="AB219" s="122"/>
      <c r="AC219" s="122"/>
      <c r="AD219" s="122"/>
      <c r="AE219" s="122"/>
      <c r="AF219" s="27"/>
    </row>
    <row r="220" spans="1:32" customFormat="1" ht="17.25" x14ac:dyDescent="0.35">
      <c r="A220" s="399"/>
      <c r="B220" s="114"/>
      <c r="C220" s="114"/>
      <c r="D220" s="114"/>
      <c r="E220" s="114"/>
      <c r="F220" s="114"/>
      <c r="G220" s="112"/>
      <c r="H220" s="114"/>
      <c r="I220" s="113"/>
      <c r="J220" s="113"/>
      <c r="K220" s="113"/>
      <c r="L220" s="113"/>
      <c r="M220" s="113"/>
      <c r="N220" s="113"/>
      <c r="O220" s="113"/>
      <c r="P220" s="113"/>
      <c r="Q220" s="113"/>
      <c r="R220" s="113"/>
      <c r="S220" s="113"/>
      <c r="T220" s="113"/>
      <c r="U220" s="113"/>
      <c r="V220" s="137"/>
      <c r="W220" s="27"/>
      <c r="X220" s="122"/>
      <c r="Y220" s="122"/>
      <c r="Z220" s="122"/>
      <c r="AA220" s="122"/>
      <c r="AB220" s="122"/>
      <c r="AC220" s="122"/>
      <c r="AD220" s="122"/>
      <c r="AE220" s="122"/>
      <c r="AF220" s="27"/>
    </row>
    <row r="221" spans="1:32" customFormat="1" ht="17.25" x14ac:dyDescent="0.35">
      <c r="A221" s="399"/>
      <c r="B221" s="114"/>
      <c r="C221" s="114"/>
      <c r="D221" s="114"/>
      <c r="E221" s="114"/>
      <c r="F221" s="114"/>
      <c r="G221" s="112"/>
      <c r="H221" s="114"/>
      <c r="I221" s="113"/>
      <c r="J221" s="113"/>
      <c r="K221" s="113"/>
      <c r="L221" s="113"/>
      <c r="M221" s="113"/>
      <c r="N221" s="113"/>
      <c r="O221" s="113"/>
      <c r="P221" s="113"/>
      <c r="Q221" s="113"/>
      <c r="R221" s="113"/>
      <c r="S221" s="113"/>
      <c r="T221" s="113"/>
      <c r="U221" s="113"/>
      <c r="V221" s="137"/>
      <c r="W221" s="27"/>
      <c r="X221" s="122"/>
      <c r="Y221" s="122"/>
      <c r="Z221" s="122"/>
      <c r="AA221" s="122"/>
      <c r="AB221" s="122"/>
      <c r="AC221" s="122"/>
      <c r="AD221" s="122"/>
      <c r="AE221" s="122"/>
      <c r="AF221" s="27"/>
    </row>
    <row r="222" spans="1:32" customFormat="1" ht="17.25" x14ac:dyDescent="0.35">
      <c r="A222" s="399"/>
      <c r="B222" s="114"/>
      <c r="C222" s="114"/>
      <c r="D222" s="114"/>
      <c r="E222" s="114"/>
      <c r="F222" s="114"/>
      <c r="G222" s="112"/>
      <c r="H222" s="114"/>
      <c r="I222" s="113"/>
      <c r="J222" s="113"/>
      <c r="K222" s="113"/>
      <c r="L222" s="113"/>
      <c r="M222" s="113"/>
      <c r="N222" s="113"/>
      <c r="O222" s="113"/>
      <c r="P222" s="113"/>
      <c r="Q222" s="113"/>
      <c r="R222" s="113"/>
      <c r="S222" s="113"/>
      <c r="T222" s="113"/>
      <c r="U222" s="113"/>
      <c r="V222" s="137"/>
      <c r="W222" s="27"/>
      <c r="X222" s="122"/>
      <c r="Y222" s="122"/>
      <c r="Z222" s="122"/>
      <c r="AA222" s="122"/>
      <c r="AB222" s="122"/>
      <c r="AC222" s="122"/>
      <c r="AD222" s="122"/>
      <c r="AE222" s="122"/>
      <c r="AF222" s="27"/>
    </row>
    <row r="223" spans="1:32" customFormat="1" ht="17.25" x14ac:dyDescent="0.35">
      <c r="A223" s="399"/>
      <c r="B223" s="114"/>
      <c r="C223" s="114"/>
      <c r="D223" s="114"/>
      <c r="E223" s="114"/>
      <c r="F223" s="114"/>
      <c r="G223" s="112"/>
      <c r="H223" s="114"/>
      <c r="I223" s="113"/>
      <c r="J223" s="113"/>
      <c r="K223" s="113"/>
      <c r="L223" s="113"/>
      <c r="M223" s="113"/>
      <c r="N223" s="113"/>
      <c r="O223" s="113"/>
      <c r="P223" s="113"/>
      <c r="Q223" s="113"/>
      <c r="R223" s="113"/>
      <c r="S223" s="113"/>
      <c r="T223" s="113"/>
      <c r="U223" s="113"/>
      <c r="V223" s="137"/>
      <c r="W223" s="27"/>
      <c r="X223" s="122"/>
      <c r="Y223" s="122"/>
      <c r="Z223" s="122"/>
      <c r="AA223" s="122"/>
      <c r="AB223" s="122"/>
      <c r="AC223" s="122"/>
      <c r="AD223" s="122"/>
      <c r="AE223" s="122"/>
      <c r="AF223" s="27"/>
    </row>
    <row r="224" spans="1:32" customFormat="1" ht="17.25" x14ac:dyDescent="0.35">
      <c r="A224" s="399"/>
      <c r="B224" s="114"/>
      <c r="C224" s="114"/>
      <c r="D224" s="114"/>
      <c r="E224" s="114"/>
      <c r="F224" s="114"/>
      <c r="G224" s="112"/>
      <c r="H224" s="114"/>
      <c r="I224" s="113"/>
      <c r="J224" s="113"/>
      <c r="K224" s="113"/>
      <c r="L224" s="113"/>
      <c r="M224" s="113"/>
      <c r="N224" s="113"/>
      <c r="O224" s="113"/>
      <c r="P224" s="113"/>
      <c r="Q224" s="113"/>
      <c r="R224" s="113"/>
      <c r="S224" s="113"/>
      <c r="T224" s="113"/>
      <c r="U224" s="113"/>
      <c r="V224" s="137"/>
      <c r="W224" s="27"/>
      <c r="X224" s="122"/>
      <c r="Y224" s="122"/>
      <c r="Z224" s="122"/>
      <c r="AA224" s="122"/>
      <c r="AB224" s="122"/>
      <c r="AC224" s="122"/>
      <c r="AD224" s="122"/>
      <c r="AE224" s="122"/>
      <c r="AF224" s="27"/>
    </row>
    <row r="225" spans="1:32" customFormat="1" ht="17.25" x14ac:dyDescent="0.35">
      <c r="A225" s="399"/>
      <c r="B225" s="114"/>
      <c r="C225" s="114"/>
      <c r="D225" s="114"/>
      <c r="E225" s="114"/>
      <c r="F225" s="114"/>
      <c r="G225" s="112"/>
      <c r="H225" s="114"/>
      <c r="I225" s="113"/>
      <c r="J225" s="113"/>
      <c r="K225" s="113"/>
      <c r="L225" s="113"/>
      <c r="M225" s="113"/>
      <c r="N225" s="113"/>
      <c r="O225" s="113"/>
      <c r="P225" s="113"/>
      <c r="Q225" s="113"/>
      <c r="R225" s="113"/>
      <c r="S225" s="113"/>
      <c r="T225" s="113"/>
      <c r="U225" s="113"/>
      <c r="V225" s="137"/>
      <c r="W225" s="27"/>
      <c r="X225" s="122"/>
      <c r="Y225" s="122"/>
      <c r="Z225" s="122"/>
      <c r="AA225" s="122"/>
      <c r="AB225" s="122"/>
      <c r="AC225" s="122"/>
      <c r="AD225" s="122"/>
      <c r="AE225" s="122"/>
      <c r="AF225" s="27"/>
    </row>
    <row r="226" spans="1:32" customFormat="1" ht="17.25" x14ac:dyDescent="0.35">
      <c r="A226" s="399"/>
      <c r="B226" s="114"/>
      <c r="C226" s="114"/>
      <c r="D226" s="114"/>
      <c r="E226" s="114"/>
      <c r="F226" s="114"/>
      <c r="G226" s="112"/>
      <c r="H226" s="114"/>
      <c r="I226" s="113"/>
      <c r="J226" s="113"/>
      <c r="K226" s="113"/>
      <c r="L226" s="113"/>
      <c r="M226" s="113"/>
      <c r="N226" s="113"/>
      <c r="O226" s="113"/>
      <c r="P226" s="113"/>
      <c r="Q226" s="113"/>
      <c r="R226" s="113"/>
      <c r="S226" s="113"/>
      <c r="T226" s="113"/>
      <c r="U226" s="113"/>
      <c r="V226" s="137"/>
      <c r="W226" s="27"/>
      <c r="X226" s="122"/>
      <c r="Y226" s="122"/>
      <c r="Z226" s="122"/>
      <c r="AA226" s="122"/>
      <c r="AB226" s="122"/>
      <c r="AC226" s="122"/>
      <c r="AD226" s="122"/>
      <c r="AE226" s="122"/>
      <c r="AF226" s="27"/>
    </row>
    <row r="227" spans="1:32" customFormat="1" ht="17.25" x14ac:dyDescent="0.35">
      <c r="A227" s="399"/>
      <c r="B227" s="114"/>
      <c r="C227" s="114"/>
      <c r="D227" s="114"/>
      <c r="E227" s="114"/>
      <c r="F227" s="114"/>
      <c r="G227" s="112"/>
      <c r="H227" s="114"/>
      <c r="I227" s="113"/>
      <c r="J227" s="113"/>
      <c r="K227" s="113"/>
      <c r="L227" s="113"/>
      <c r="M227" s="113"/>
      <c r="N227" s="113"/>
      <c r="O227" s="113"/>
      <c r="P227" s="113"/>
      <c r="Q227" s="113"/>
      <c r="R227" s="113"/>
      <c r="S227" s="113"/>
      <c r="T227" s="113"/>
      <c r="U227" s="113"/>
      <c r="V227" s="137"/>
      <c r="W227" s="27"/>
      <c r="X227" s="122"/>
      <c r="Y227" s="122"/>
      <c r="Z227" s="122"/>
      <c r="AA227" s="122"/>
      <c r="AB227" s="122"/>
      <c r="AC227" s="122"/>
      <c r="AD227" s="122"/>
      <c r="AE227" s="122"/>
      <c r="AF227" s="27"/>
    </row>
    <row r="228" spans="1:32" customFormat="1" ht="17.25" x14ac:dyDescent="0.35">
      <c r="A228" s="399"/>
      <c r="B228" s="114"/>
      <c r="C228" s="114"/>
      <c r="D228" s="114"/>
      <c r="E228" s="114"/>
      <c r="F228" s="114"/>
      <c r="G228" s="112"/>
      <c r="H228" s="114"/>
      <c r="I228" s="113"/>
      <c r="J228" s="113"/>
      <c r="K228" s="113"/>
      <c r="L228" s="113"/>
      <c r="M228" s="113"/>
      <c r="N228" s="113"/>
      <c r="O228" s="113"/>
      <c r="P228" s="113"/>
      <c r="Q228" s="113"/>
      <c r="R228" s="113"/>
      <c r="S228" s="113"/>
      <c r="T228" s="113"/>
      <c r="U228" s="113"/>
      <c r="V228" s="137"/>
      <c r="W228" s="27"/>
      <c r="X228" s="122"/>
      <c r="Y228" s="122"/>
      <c r="Z228" s="122"/>
      <c r="AA228" s="122"/>
      <c r="AB228" s="122"/>
      <c r="AC228" s="122"/>
      <c r="AD228" s="122"/>
      <c r="AE228" s="122"/>
      <c r="AF228" s="27"/>
    </row>
    <row r="229" spans="1:32" customFormat="1" ht="17.25" x14ac:dyDescent="0.35">
      <c r="A229" s="400"/>
      <c r="B229" s="114"/>
      <c r="C229" s="114"/>
      <c r="D229" s="114"/>
      <c r="E229" s="114"/>
      <c r="F229" s="114"/>
      <c r="G229" s="112"/>
      <c r="H229" s="114"/>
      <c r="I229" s="113"/>
      <c r="J229" s="113"/>
      <c r="K229" s="113"/>
      <c r="L229" s="113"/>
      <c r="M229" s="113"/>
      <c r="N229" s="113"/>
      <c r="O229" s="113"/>
      <c r="P229" s="113"/>
      <c r="Q229" s="113"/>
      <c r="R229" s="113"/>
      <c r="S229" s="113"/>
      <c r="T229" s="113"/>
      <c r="U229" s="113"/>
      <c r="V229" s="137"/>
      <c r="W229" s="27"/>
      <c r="X229" s="122"/>
      <c r="Y229" s="122"/>
      <c r="Z229" s="122"/>
      <c r="AA229" s="122"/>
      <c r="AB229" s="122"/>
      <c r="AC229" s="122"/>
      <c r="AD229" s="122"/>
      <c r="AE229" s="122"/>
      <c r="AF229" s="27"/>
    </row>
    <row r="230" spans="1:32" customFormat="1" ht="17.25" x14ac:dyDescent="0.35">
      <c r="A230" s="398"/>
      <c r="B230" s="114"/>
      <c r="C230" s="114"/>
      <c r="D230" s="114"/>
      <c r="E230" s="114"/>
      <c r="F230" s="114"/>
      <c r="G230" s="112"/>
      <c r="H230" s="114"/>
      <c r="I230" s="113"/>
      <c r="J230" s="113"/>
      <c r="K230" s="113"/>
      <c r="L230" s="113"/>
      <c r="M230" s="113"/>
      <c r="N230" s="113"/>
      <c r="O230" s="113"/>
      <c r="P230" s="113"/>
      <c r="Q230" s="113"/>
      <c r="R230" s="113"/>
      <c r="S230" s="113"/>
      <c r="T230" s="113"/>
      <c r="U230" s="113"/>
      <c r="V230" s="137"/>
      <c r="W230" s="27"/>
      <c r="X230" s="122"/>
      <c r="Y230" s="122"/>
      <c r="Z230" s="122"/>
      <c r="AA230" s="122"/>
      <c r="AB230" s="122"/>
      <c r="AC230" s="122"/>
      <c r="AD230" s="122"/>
      <c r="AE230" s="122"/>
      <c r="AF230" s="27"/>
    </row>
    <row r="231" spans="1:32" customFormat="1" ht="17.25" x14ac:dyDescent="0.35">
      <c r="A231" s="399"/>
      <c r="B231" s="114"/>
      <c r="C231" s="114"/>
      <c r="D231" s="114"/>
      <c r="E231" s="114"/>
      <c r="F231" s="114"/>
      <c r="G231" s="112"/>
      <c r="H231" s="114"/>
      <c r="I231" s="113"/>
      <c r="J231" s="113"/>
      <c r="K231" s="113"/>
      <c r="L231" s="113"/>
      <c r="M231" s="113"/>
      <c r="N231" s="113"/>
      <c r="O231" s="113"/>
      <c r="P231" s="113"/>
      <c r="Q231" s="113"/>
      <c r="R231" s="113"/>
      <c r="S231" s="113"/>
      <c r="T231" s="113"/>
      <c r="U231" s="113"/>
      <c r="V231" s="137"/>
      <c r="W231" s="27"/>
      <c r="X231" s="122"/>
      <c r="Y231" s="122"/>
      <c r="Z231" s="122"/>
      <c r="AA231" s="122"/>
      <c r="AB231" s="122"/>
      <c r="AC231" s="122"/>
      <c r="AD231" s="122"/>
      <c r="AE231" s="122"/>
      <c r="AF231" s="27"/>
    </row>
    <row r="232" spans="1:32" customFormat="1" ht="17.25" x14ac:dyDescent="0.35">
      <c r="A232" s="399"/>
      <c r="B232" s="114"/>
      <c r="C232" s="114"/>
      <c r="D232" s="114"/>
      <c r="E232" s="114"/>
      <c r="F232" s="114"/>
      <c r="G232" s="112"/>
      <c r="H232" s="114"/>
      <c r="I232" s="113"/>
      <c r="J232" s="113"/>
      <c r="K232" s="113"/>
      <c r="L232" s="113"/>
      <c r="M232" s="113"/>
      <c r="N232" s="113"/>
      <c r="O232" s="113"/>
      <c r="P232" s="113"/>
      <c r="Q232" s="113"/>
      <c r="R232" s="113"/>
      <c r="S232" s="113"/>
      <c r="T232" s="113"/>
      <c r="U232" s="113"/>
      <c r="V232" s="137"/>
      <c r="W232" s="27"/>
      <c r="X232" s="122"/>
      <c r="Y232" s="122"/>
      <c r="Z232" s="122"/>
      <c r="AA232" s="122"/>
      <c r="AB232" s="122"/>
      <c r="AC232" s="122"/>
      <c r="AD232" s="122"/>
      <c r="AE232" s="122"/>
      <c r="AF232" s="27"/>
    </row>
    <row r="233" spans="1:32" customFormat="1" ht="17.25" x14ac:dyDescent="0.35">
      <c r="A233" s="399"/>
      <c r="B233" s="114"/>
      <c r="C233" s="114"/>
      <c r="D233" s="114"/>
      <c r="E233" s="114"/>
      <c r="F233" s="114"/>
      <c r="G233" s="112"/>
      <c r="H233" s="114"/>
      <c r="I233" s="113"/>
      <c r="J233" s="113"/>
      <c r="K233" s="113"/>
      <c r="L233" s="113"/>
      <c r="M233" s="113"/>
      <c r="N233" s="113"/>
      <c r="O233" s="113"/>
      <c r="P233" s="113"/>
      <c r="Q233" s="113"/>
      <c r="R233" s="113"/>
      <c r="S233" s="113"/>
      <c r="T233" s="113"/>
      <c r="U233" s="113"/>
      <c r="V233" s="137"/>
      <c r="W233" s="27"/>
      <c r="X233" s="122"/>
      <c r="Y233" s="122"/>
      <c r="Z233" s="122"/>
      <c r="AA233" s="122"/>
      <c r="AB233" s="122"/>
      <c r="AC233" s="122"/>
      <c r="AD233" s="122"/>
      <c r="AE233" s="122"/>
      <c r="AF233" s="27"/>
    </row>
    <row r="234" spans="1:32" customFormat="1" ht="17.25" x14ac:dyDescent="0.35">
      <c r="A234" s="399"/>
      <c r="B234" s="114"/>
      <c r="C234" s="114"/>
      <c r="D234" s="114"/>
      <c r="E234" s="114"/>
      <c r="F234" s="114"/>
      <c r="G234" s="112"/>
      <c r="H234" s="114"/>
      <c r="I234" s="113"/>
      <c r="J234" s="113"/>
      <c r="K234" s="113"/>
      <c r="L234" s="113"/>
      <c r="M234" s="113"/>
      <c r="N234" s="113"/>
      <c r="O234" s="113"/>
      <c r="P234" s="113"/>
      <c r="Q234" s="113"/>
      <c r="R234" s="113"/>
      <c r="S234" s="113"/>
      <c r="T234" s="113"/>
      <c r="U234" s="113"/>
      <c r="V234" s="137"/>
      <c r="W234" s="27"/>
      <c r="X234" s="122"/>
      <c r="Y234" s="122"/>
      <c r="Z234" s="122"/>
      <c r="AA234" s="122"/>
      <c r="AB234" s="122"/>
      <c r="AC234" s="122"/>
      <c r="AD234" s="122"/>
      <c r="AE234" s="122"/>
      <c r="AF234" s="27"/>
    </row>
    <row r="235" spans="1:32" customFormat="1" ht="17.25" x14ac:dyDescent="0.35">
      <c r="A235" s="399"/>
      <c r="B235" s="114"/>
      <c r="C235" s="114"/>
      <c r="D235" s="114"/>
      <c r="E235" s="114"/>
      <c r="F235" s="114"/>
      <c r="G235" s="112"/>
      <c r="H235" s="114"/>
      <c r="I235" s="113"/>
      <c r="J235" s="113"/>
      <c r="K235" s="113"/>
      <c r="L235" s="113"/>
      <c r="M235" s="113"/>
      <c r="N235" s="113"/>
      <c r="O235" s="113"/>
      <c r="P235" s="113"/>
      <c r="Q235" s="113"/>
      <c r="R235" s="113"/>
      <c r="S235" s="113"/>
      <c r="T235" s="113"/>
      <c r="U235" s="113"/>
      <c r="V235" s="137"/>
      <c r="W235" s="27"/>
      <c r="X235" s="122"/>
      <c r="Y235" s="122"/>
      <c r="Z235" s="122"/>
      <c r="AA235" s="122"/>
      <c r="AB235" s="122"/>
      <c r="AC235" s="122"/>
      <c r="AD235" s="122"/>
      <c r="AE235" s="122"/>
      <c r="AF235" s="27"/>
    </row>
    <row r="236" spans="1:32" customFormat="1" ht="17.25" x14ac:dyDescent="0.35">
      <c r="A236" s="399"/>
      <c r="B236" s="114"/>
      <c r="C236" s="114"/>
      <c r="D236" s="114"/>
      <c r="E236" s="114"/>
      <c r="F236" s="114"/>
      <c r="G236" s="112"/>
      <c r="H236" s="114"/>
      <c r="I236" s="113"/>
      <c r="J236" s="113"/>
      <c r="K236" s="113"/>
      <c r="L236" s="113"/>
      <c r="M236" s="113"/>
      <c r="N236" s="113"/>
      <c r="O236" s="113"/>
      <c r="P236" s="113"/>
      <c r="Q236" s="113"/>
      <c r="R236" s="113"/>
      <c r="S236" s="113"/>
      <c r="T236" s="113"/>
      <c r="U236" s="113"/>
      <c r="V236" s="137"/>
      <c r="W236" s="27"/>
      <c r="X236" s="122"/>
      <c r="Y236" s="122"/>
      <c r="Z236" s="122"/>
      <c r="AA236" s="122"/>
      <c r="AB236" s="122"/>
      <c r="AC236" s="122"/>
      <c r="AD236" s="122"/>
      <c r="AE236" s="122"/>
      <c r="AF236" s="27"/>
    </row>
    <row r="237" spans="1:32" customFormat="1" ht="17.25" x14ac:dyDescent="0.35">
      <c r="A237" s="399"/>
      <c r="B237" s="114"/>
      <c r="C237" s="114"/>
      <c r="D237" s="114"/>
      <c r="E237" s="114"/>
      <c r="F237" s="114"/>
      <c r="G237" s="112"/>
      <c r="H237" s="114"/>
      <c r="I237" s="113"/>
      <c r="J237" s="113"/>
      <c r="K237" s="113"/>
      <c r="L237" s="113"/>
      <c r="M237" s="113"/>
      <c r="N237" s="113"/>
      <c r="O237" s="113"/>
      <c r="P237" s="113"/>
      <c r="Q237" s="113"/>
      <c r="R237" s="113"/>
      <c r="S237" s="113"/>
      <c r="T237" s="113"/>
      <c r="U237" s="113"/>
      <c r="V237" s="137"/>
      <c r="W237" s="27"/>
      <c r="X237" s="122"/>
      <c r="Y237" s="122"/>
      <c r="Z237" s="122"/>
      <c r="AA237" s="122"/>
      <c r="AB237" s="122"/>
      <c r="AC237" s="122"/>
      <c r="AD237" s="122"/>
      <c r="AE237" s="122"/>
      <c r="AF237" s="27"/>
    </row>
    <row r="238" spans="1:32" customFormat="1" ht="17.25" x14ac:dyDescent="0.35">
      <c r="A238" s="399"/>
      <c r="B238" s="114"/>
      <c r="C238" s="114"/>
      <c r="D238" s="114"/>
      <c r="E238" s="114"/>
      <c r="F238" s="114"/>
      <c r="G238" s="112"/>
      <c r="H238" s="114"/>
      <c r="I238" s="113"/>
      <c r="J238" s="113"/>
      <c r="K238" s="113"/>
      <c r="L238" s="113"/>
      <c r="M238" s="113"/>
      <c r="N238" s="113"/>
      <c r="O238" s="113"/>
      <c r="P238" s="113"/>
      <c r="Q238" s="113"/>
      <c r="R238" s="113"/>
      <c r="S238" s="113"/>
      <c r="T238" s="113"/>
      <c r="U238" s="113"/>
      <c r="V238" s="137"/>
      <c r="W238" s="27"/>
      <c r="X238" s="122"/>
      <c r="Y238" s="122"/>
      <c r="Z238" s="122"/>
      <c r="AA238" s="122"/>
      <c r="AB238" s="122"/>
      <c r="AC238" s="122"/>
      <c r="AD238" s="122"/>
      <c r="AE238" s="122"/>
      <c r="AF238" s="27"/>
    </row>
    <row r="239" spans="1:32" customFormat="1" ht="17.25" x14ac:dyDescent="0.35">
      <c r="A239" s="399"/>
      <c r="B239" s="114"/>
      <c r="C239" s="114"/>
      <c r="D239" s="114"/>
      <c r="E239" s="114"/>
      <c r="F239" s="114"/>
      <c r="G239" s="112"/>
      <c r="H239" s="114"/>
      <c r="I239" s="113"/>
      <c r="J239" s="113"/>
      <c r="K239" s="113"/>
      <c r="L239" s="113"/>
      <c r="M239" s="113"/>
      <c r="N239" s="113"/>
      <c r="O239" s="113"/>
      <c r="P239" s="113"/>
      <c r="Q239" s="113"/>
      <c r="R239" s="113"/>
      <c r="S239" s="113"/>
      <c r="T239" s="113"/>
      <c r="U239" s="113"/>
      <c r="V239" s="137"/>
      <c r="W239" s="27"/>
      <c r="X239" s="122"/>
      <c r="Y239" s="122"/>
      <c r="Z239" s="122"/>
      <c r="AA239" s="122"/>
      <c r="AB239" s="122"/>
      <c r="AC239" s="122"/>
      <c r="AD239" s="122"/>
      <c r="AE239" s="122"/>
      <c r="AF239" s="27"/>
    </row>
    <row r="240" spans="1:32" customFormat="1" ht="17.25" x14ac:dyDescent="0.35">
      <c r="A240" s="399"/>
      <c r="B240" s="114"/>
      <c r="C240" s="114"/>
      <c r="D240" s="114"/>
      <c r="E240" s="114"/>
      <c r="F240" s="114"/>
      <c r="G240" s="112"/>
      <c r="H240" s="114"/>
      <c r="I240" s="113"/>
      <c r="J240" s="113"/>
      <c r="K240" s="113"/>
      <c r="L240" s="113"/>
      <c r="M240" s="113"/>
      <c r="N240" s="113"/>
      <c r="O240" s="113"/>
      <c r="P240" s="113"/>
      <c r="Q240" s="113"/>
      <c r="R240" s="113"/>
      <c r="S240" s="113"/>
      <c r="T240" s="113"/>
      <c r="U240" s="113"/>
      <c r="V240" s="137"/>
      <c r="W240" s="27"/>
      <c r="X240" s="122"/>
      <c r="Y240" s="122"/>
      <c r="Z240" s="122"/>
      <c r="AA240" s="122"/>
      <c r="AB240" s="122"/>
      <c r="AC240" s="122"/>
      <c r="AD240" s="122"/>
      <c r="AE240" s="122"/>
      <c r="AF240" s="27"/>
    </row>
    <row r="241" spans="1:141" customFormat="1" ht="17.25" x14ac:dyDescent="0.35">
      <c r="A241" s="399"/>
      <c r="B241" s="114"/>
      <c r="C241" s="114"/>
      <c r="D241" s="114"/>
      <c r="E241" s="114"/>
      <c r="F241" s="114"/>
      <c r="G241" s="112"/>
      <c r="H241" s="114"/>
      <c r="I241" s="113"/>
      <c r="J241" s="113"/>
      <c r="K241" s="113"/>
      <c r="L241" s="113"/>
      <c r="M241" s="113"/>
      <c r="N241" s="113"/>
      <c r="O241" s="113"/>
      <c r="P241" s="113"/>
      <c r="Q241" s="113"/>
      <c r="R241" s="113"/>
      <c r="S241" s="113"/>
      <c r="T241" s="113"/>
      <c r="U241" s="113"/>
      <c r="V241" s="137"/>
      <c r="W241" s="27"/>
      <c r="X241" s="122"/>
      <c r="Y241" s="122"/>
      <c r="Z241" s="122"/>
      <c r="AA241" s="122"/>
      <c r="AB241" s="122"/>
      <c r="AC241" s="122"/>
      <c r="AD241" s="122"/>
      <c r="AE241" s="122"/>
      <c r="AF241" s="27"/>
    </row>
    <row r="242" spans="1:141" customFormat="1" ht="17.25" x14ac:dyDescent="0.35">
      <c r="A242" s="399"/>
      <c r="B242" s="114"/>
      <c r="C242" s="114"/>
      <c r="D242" s="114"/>
      <c r="E242" s="114"/>
      <c r="F242" s="114"/>
      <c r="G242" s="112"/>
      <c r="H242" s="114"/>
      <c r="I242" s="113"/>
      <c r="J242" s="113"/>
      <c r="K242" s="113"/>
      <c r="L242" s="113"/>
      <c r="M242" s="113"/>
      <c r="N242" s="113"/>
      <c r="O242" s="113"/>
      <c r="P242" s="113"/>
      <c r="Q242" s="113"/>
      <c r="R242" s="113"/>
      <c r="S242" s="113"/>
      <c r="T242" s="113"/>
      <c r="U242" s="113"/>
      <c r="V242" s="137"/>
      <c r="W242" s="27"/>
      <c r="X242" s="122"/>
      <c r="Y242" s="122"/>
      <c r="Z242" s="122"/>
      <c r="AA242" s="122"/>
      <c r="AB242" s="122"/>
      <c r="AC242" s="122"/>
      <c r="AD242" s="122"/>
      <c r="AE242" s="122"/>
      <c r="AF242" s="27"/>
    </row>
    <row r="243" spans="1:141" customFormat="1" ht="17.25" x14ac:dyDescent="0.35">
      <c r="A243" s="399"/>
      <c r="B243" s="114"/>
      <c r="C243" s="114"/>
      <c r="D243" s="114"/>
      <c r="E243" s="114"/>
      <c r="F243" s="114"/>
      <c r="G243" s="112"/>
      <c r="H243" s="114"/>
      <c r="I243" s="113"/>
      <c r="J243" s="113"/>
      <c r="K243" s="113"/>
      <c r="L243" s="113"/>
      <c r="M243" s="113"/>
      <c r="N243" s="113"/>
      <c r="O243" s="113"/>
      <c r="P243" s="113"/>
      <c r="Q243" s="113"/>
      <c r="R243" s="113"/>
      <c r="S243" s="113"/>
      <c r="T243" s="113"/>
      <c r="U243" s="113"/>
      <c r="V243" s="137"/>
      <c r="W243" s="27"/>
      <c r="X243" s="122"/>
      <c r="Y243" s="122"/>
      <c r="Z243" s="122"/>
      <c r="AA243" s="122"/>
      <c r="AB243" s="122"/>
      <c r="AC243" s="122"/>
      <c r="AD243" s="122"/>
      <c r="AE243" s="122"/>
      <c r="AF243" s="27"/>
    </row>
    <row r="244" spans="1:141" customFormat="1" ht="17.25" x14ac:dyDescent="0.35">
      <c r="A244" s="399"/>
      <c r="B244" s="114"/>
      <c r="C244" s="114"/>
      <c r="D244" s="114"/>
      <c r="E244" s="114"/>
      <c r="F244" s="114"/>
      <c r="G244" s="112"/>
      <c r="H244" s="114"/>
      <c r="I244" s="113"/>
      <c r="J244" s="113"/>
      <c r="K244" s="113"/>
      <c r="L244" s="113"/>
      <c r="M244" s="113"/>
      <c r="N244" s="113"/>
      <c r="O244" s="113"/>
      <c r="P244" s="113"/>
      <c r="Q244" s="113"/>
      <c r="R244" s="113"/>
      <c r="S244" s="113"/>
      <c r="T244" s="113"/>
      <c r="U244" s="113"/>
      <c r="V244" s="137"/>
      <c r="W244" s="27"/>
      <c r="X244" s="122"/>
      <c r="Y244" s="122"/>
      <c r="Z244" s="122"/>
      <c r="AA244" s="122"/>
      <c r="AB244" s="122"/>
      <c r="AC244" s="122"/>
      <c r="AD244" s="122"/>
      <c r="AE244" s="122"/>
      <c r="AF244" s="27"/>
    </row>
    <row r="245" spans="1:141" customFormat="1" ht="17.25" x14ac:dyDescent="0.35">
      <c r="A245" s="399"/>
      <c r="B245" s="114"/>
      <c r="C245" s="114"/>
      <c r="D245" s="114"/>
      <c r="E245" s="114"/>
      <c r="F245" s="114"/>
      <c r="G245" s="112"/>
      <c r="H245" s="114"/>
      <c r="I245" s="113"/>
      <c r="J245" s="113"/>
      <c r="K245" s="113"/>
      <c r="L245" s="113"/>
      <c r="M245" s="113"/>
      <c r="N245" s="113"/>
      <c r="O245" s="113"/>
      <c r="P245" s="113"/>
      <c r="Q245" s="113"/>
      <c r="R245" s="113"/>
      <c r="S245" s="113"/>
      <c r="T245" s="113"/>
      <c r="U245" s="113"/>
      <c r="V245" s="137"/>
      <c r="W245" s="27"/>
      <c r="X245" s="122"/>
      <c r="Y245" s="122"/>
      <c r="Z245" s="122"/>
      <c r="AA245" s="122"/>
      <c r="AB245" s="122"/>
      <c r="AC245" s="122"/>
      <c r="AD245" s="122"/>
      <c r="AE245" s="122"/>
      <c r="AF245" s="27"/>
    </row>
    <row r="246" spans="1:141" customFormat="1" ht="17.25" x14ac:dyDescent="0.35">
      <c r="A246" s="399"/>
      <c r="B246" s="114"/>
      <c r="C246" s="114"/>
      <c r="D246" s="114"/>
      <c r="E246" s="114"/>
      <c r="F246" s="114"/>
      <c r="G246" s="112"/>
      <c r="H246" s="114"/>
      <c r="I246" s="113"/>
      <c r="J246" s="113"/>
      <c r="K246" s="113"/>
      <c r="L246" s="113"/>
      <c r="M246" s="113"/>
      <c r="N246" s="113"/>
      <c r="O246" s="113"/>
      <c r="P246" s="113"/>
      <c r="Q246" s="113"/>
      <c r="R246" s="113"/>
      <c r="S246" s="113"/>
      <c r="T246" s="113"/>
      <c r="U246" s="113"/>
      <c r="V246" s="137"/>
      <c r="W246" s="27"/>
      <c r="X246" s="122"/>
      <c r="Y246" s="122"/>
      <c r="Z246" s="122"/>
      <c r="AA246" s="122"/>
      <c r="AB246" s="122"/>
      <c r="AC246" s="122"/>
      <c r="AD246" s="122"/>
      <c r="AE246" s="122"/>
      <c r="AF246" s="27"/>
    </row>
    <row r="247" spans="1:141" customFormat="1" ht="17.25" x14ac:dyDescent="0.35">
      <c r="A247" s="399"/>
      <c r="B247" s="114"/>
      <c r="C247" s="114"/>
      <c r="D247" s="114"/>
      <c r="E247" s="114"/>
      <c r="F247" s="114"/>
      <c r="G247" s="112"/>
      <c r="H247" s="114"/>
      <c r="I247" s="113"/>
      <c r="J247" s="113"/>
      <c r="K247" s="113"/>
      <c r="L247" s="113"/>
      <c r="M247" s="113"/>
      <c r="N247" s="113"/>
      <c r="O247" s="113"/>
      <c r="P247" s="113"/>
      <c r="Q247" s="113"/>
      <c r="R247" s="113"/>
      <c r="S247" s="113"/>
      <c r="T247" s="113"/>
      <c r="U247" s="113"/>
      <c r="V247" s="137"/>
      <c r="W247" s="27"/>
      <c r="X247" s="122"/>
      <c r="Y247" s="122"/>
      <c r="Z247" s="122"/>
      <c r="AA247" s="122"/>
      <c r="AB247" s="122"/>
      <c r="AC247" s="122"/>
      <c r="AD247" s="122"/>
      <c r="AE247" s="122"/>
      <c r="AF247" s="27"/>
    </row>
    <row r="248" spans="1:141" customFormat="1" ht="17.25" x14ac:dyDescent="0.35">
      <c r="A248" s="399"/>
      <c r="B248" s="114"/>
      <c r="C248" s="114"/>
      <c r="D248" s="114"/>
      <c r="E248" s="114"/>
      <c r="F248" s="114"/>
      <c r="G248" s="112"/>
      <c r="H248" s="114"/>
      <c r="I248" s="113"/>
      <c r="J248" s="113"/>
      <c r="K248" s="113"/>
      <c r="L248" s="113"/>
      <c r="M248" s="113"/>
      <c r="N248" s="113"/>
      <c r="O248" s="113"/>
      <c r="P248" s="113"/>
      <c r="Q248" s="113"/>
      <c r="R248" s="113"/>
      <c r="S248" s="113"/>
      <c r="T248" s="113"/>
      <c r="U248" s="113"/>
      <c r="V248" s="137"/>
      <c r="W248" s="27"/>
      <c r="X248" s="122"/>
      <c r="Y248" s="122"/>
      <c r="Z248" s="122"/>
      <c r="AA248" s="122"/>
      <c r="AB248" s="122"/>
      <c r="AC248" s="122"/>
      <c r="AD248" s="122"/>
      <c r="AE248" s="122"/>
      <c r="AF248" s="27"/>
    </row>
    <row r="249" spans="1:141" customFormat="1" ht="17.25" x14ac:dyDescent="0.35">
      <c r="A249" s="399"/>
      <c r="B249" s="114"/>
      <c r="C249" s="114"/>
      <c r="D249" s="114"/>
      <c r="E249" s="114"/>
      <c r="F249" s="114"/>
      <c r="G249" s="112"/>
      <c r="H249" s="114"/>
      <c r="I249" s="113"/>
      <c r="J249" s="113"/>
      <c r="K249" s="113"/>
      <c r="L249" s="113"/>
      <c r="M249" s="113"/>
      <c r="N249" s="113"/>
      <c r="O249" s="113"/>
      <c r="P249" s="113"/>
      <c r="Q249" s="113"/>
      <c r="R249" s="113"/>
      <c r="S249" s="113"/>
      <c r="T249" s="113"/>
      <c r="U249" s="113"/>
      <c r="V249" s="137"/>
      <c r="W249" s="27"/>
      <c r="X249" s="122"/>
      <c r="Y249" s="122"/>
      <c r="Z249" s="122"/>
      <c r="AA249" s="122"/>
      <c r="AB249" s="122"/>
      <c r="AC249" s="122"/>
      <c r="AD249" s="122"/>
      <c r="AE249" s="122"/>
      <c r="AF249" s="27"/>
    </row>
    <row r="250" spans="1:141" customFormat="1" ht="17.25" x14ac:dyDescent="0.35">
      <c r="A250" s="399"/>
      <c r="B250" s="114"/>
      <c r="C250" s="114"/>
      <c r="D250" s="114"/>
      <c r="E250" s="114"/>
      <c r="F250" s="114"/>
      <c r="G250" s="112"/>
      <c r="H250" s="114"/>
      <c r="I250" s="113"/>
      <c r="J250" s="113"/>
      <c r="K250" s="113"/>
      <c r="L250" s="113"/>
      <c r="M250" s="113"/>
      <c r="N250" s="113"/>
      <c r="O250" s="113"/>
      <c r="P250" s="113"/>
      <c r="Q250" s="113"/>
      <c r="R250" s="113"/>
      <c r="S250" s="113"/>
      <c r="T250" s="113"/>
      <c r="U250" s="113"/>
      <c r="V250" s="137"/>
      <c r="W250" s="27"/>
      <c r="X250" s="122"/>
      <c r="Y250" s="122"/>
      <c r="Z250" s="122"/>
      <c r="AA250" s="122"/>
      <c r="AB250" s="122"/>
      <c r="AC250" s="122"/>
      <c r="AD250" s="122"/>
      <c r="AE250" s="122"/>
      <c r="AF250" s="27"/>
    </row>
    <row r="251" spans="1:141" customFormat="1" ht="17.25" x14ac:dyDescent="0.35">
      <c r="A251" s="399"/>
      <c r="B251" s="114"/>
      <c r="C251" s="114"/>
      <c r="D251" s="114"/>
      <c r="E251" s="114"/>
      <c r="F251" s="114"/>
      <c r="G251" s="112"/>
      <c r="H251" s="114"/>
      <c r="I251" s="113"/>
      <c r="J251" s="113"/>
      <c r="K251" s="113"/>
      <c r="L251" s="113"/>
      <c r="M251" s="113"/>
      <c r="N251" s="113"/>
      <c r="O251" s="113"/>
      <c r="P251" s="113"/>
      <c r="Q251" s="113"/>
      <c r="R251" s="113"/>
      <c r="S251" s="113"/>
      <c r="T251" s="113"/>
      <c r="U251" s="113"/>
      <c r="V251" s="137"/>
      <c r="W251" s="27"/>
      <c r="X251" s="122"/>
      <c r="Y251" s="122"/>
      <c r="Z251" s="122"/>
      <c r="AA251" s="122"/>
      <c r="AB251" s="122"/>
      <c r="AC251" s="122"/>
      <c r="AD251" s="122"/>
      <c r="AE251" s="122"/>
      <c r="AF251" s="27"/>
    </row>
    <row r="252" spans="1:141" customFormat="1" ht="17.25" x14ac:dyDescent="0.35">
      <c r="A252" s="399"/>
      <c r="B252" s="114"/>
      <c r="C252" s="114"/>
      <c r="D252" s="114"/>
      <c r="E252" s="114"/>
      <c r="F252" s="114"/>
      <c r="G252" s="112"/>
      <c r="H252" s="114"/>
      <c r="I252" s="113"/>
      <c r="J252" s="113"/>
      <c r="K252" s="113"/>
      <c r="L252" s="113"/>
      <c r="M252" s="113"/>
      <c r="N252" s="113"/>
      <c r="O252" s="113"/>
      <c r="P252" s="113"/>
      <c r="Q252" s="113"/>
      <c r="R252" s="113"/>
      <c r="S252" s="113"/>
      <c r="T252" s="113"/>
      <c r="U252" s="113"/>
      <c r="V252" s="137"/>
      <c r="W252" s="27"/>
      <c r="X252" s="122"/>
      <c r="Y252" s="122"/>
      <c r="Z252" s="122"/>
      <c r="AA252" s="122"/>
      <c r="AB252" s="122"/>
      <c r="AC252" s="122"/>
      <c r="AD252" s="122"/>
      <c r="AE252" s="122"/>
      <c r="AF252" s="27"/>
    </row>
    <row r="253" spans="1:141" customFormat="1" ht="17.25" x14ac:dyDescent="0.35">
      <c r="A253" s="399"/>
      <c r="B253" s="114"/>
      <c r="C253" s="114"/>
      <c r="D253" s="114"/>
      <c r="E253" s="114"/>
      <c r="F253" s="114"/>
      <c r="G253" s="112"/>
      <c r="H253" s="114"/>
      <c r="I253" s="113"/>
      <c r="J253" s="113"/>
      <c r="K253" s="113"/>
      <c r="L253" s="113"/>
      <c r="M253" s="113"/>
      <c r="N253" s="113"/>
      <c r="O253" s="113"/>
      <c r="P253" s="113"/>
      <c r="Q253" s="113"/>
      <c r="R253" s="113"/>
      <c r="S253" s="113"/>
      <c r="T253" s="113"/>
      <c r="U253" s="113"/>
      <c r="V253" s="137"/>
      <c r="W253" s="27"/>
      <c r="X253" s="122"/>
      <c r="Y253" s="122"/>
      <c r="Z253" s="122"/>
      <c r="AA253" s="122"/>
      <c r="AB253" s="122"/>
      <c r="AC253" s="122"/>
      <c r="AD253" s="122"/>
      <c r="AE253" s="122"/>
      <c r="AF253" s="27"/>
    </row>
    <row r="254" spans="1:141" ht="17.25" x14ac:dyDescent="0.35">
      <c r="A254" s="399"/>
      <c r="B254" s="114"/>
      <c r="C254" s="114"/>
      <c r="D254" s="114"/>
      <c r="E254" s="114"/>
      <c r="F254" s="114"/>
      <c r="G254" s="112"/>
      <c r="H254" s="114"/>
      <c r="I254" s="113"/>
      <c r="J254" s="113"/>
      <c r="K254" s="113"/>
      <c r="L254" s="113"/>
      <c r="M254" s="113"/>
      <c r="N254" s="113"/>
      <c r="O254" s="113"/>
      <c r="P254" s="113"/>
      <c r="Q254" s="113"/>
      <c r="R254" s="113"/>
      <c r="S254" s="113"/>
      <c r="T254" s="113"/>
      <c r="U254" s="113"/>
      <c r="V254" s="137"/>
      <c r="X254" s="122"/>
      <c r="Y254" s="122"/>
      <c r="Z254" s="122"/>
      <c r="AA254" s="122"/>
      <c r="AB254" s="122"/>
      <c r="AC254" s="122"/>
      <c r="AD254" s="122"/>
      <c r="AE254" s="122"/>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44"/>
      <c r="DN254" s="44"/>
      <c r="DO254" s="44"/>
      <c r="DP254" s="44"/>
      <c r="DQ254" s="44"/>
      <c r="DR254" s="44"/>
      <c r="DS254" s="44"/>
      <c r="DT254" s="44"/>
      <c r="DU254" s="44"/>
      <c r="DV254" s="44"/>
      <c r="DW254" s="44"/>
      <c r="DX254" s="44"/>
      <c r="DY254" s="44"/>
      <c r="DZ254" s="44"/>
      <c r="EA254" s="44"/>
      <c r="EB254" s="44"/>
      <c r="EC254" s="44"/>
      <c r="ED254" s="44"/>
      <c r="EE254" s="44"/>
      <c r="EF254" s="44"/>
      <c r="EG254" s="44"/>
      <c r="EH254" s="44"/>
      <c r="EI254" s="44"/>
      <c r="EJ254" s="44"/>
      <c r="EK254" s="44"/>
    </row>
    <row r="255" spans="1:141" ht="17.25" x14ac:dyDescent="0.35">
      <c r="A255" s="399"/>
      <c r="B255" s="114"/>
      <c r="C255" s="114"/>
      <c r="D255" s="114"/>
      <c r="E255" s="114"/>
      <c r="F255" s="114"/>
      <c r="G255" s="112"/>
      <c r="H255" s="114"/>
      <c r="I255" s="113"/>
      <c r="J255" s="113"/>
      <c r="K255" s="113"/>
      <c r="L255" s="113"/>
      <c r="M255" s="113"/>
      <c r="N255" s="113"/>
      <c r="O255" s="113"/>
      <c r="P255" s="113"/>
      <c r="Q255" s="113"/>
      <c r="R255" s="113"/>
      <c r="S255" s="113"/>
      <c r="T255" s="113"/>
      <c r="U255" s="113"/>
      <c r="V255" s="137"/>
      <c r="X255" s="122"/>
      <c r="Y255" s="122"/>
      <c r="Z255" s="122"/>
      <c r="AA255" s="122"/>
      <c r="AB255" s="122"/>
      <c r="AC255" s="122"/>
      <c r="AD255" s="122"/>
      <c r="AE255" s="122"/>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44"/>
      <c r="DN255" s="44"/>
      <c r="DO255" s="44"/>
      <c r="DP255" s="44"/>
      <c r="DQ255" s="44"/>
      <c r="DR255" s="44"/>
      <c r="DS255" s="44"/>
      <c r="DT255" s="44"/>
      <c r="DU255" s="44"/>
      <c r="DV255" s="44"/>
      <c r="DW255" s="44"/>
      <c r="DX255" s="44"/>
      <c r="DY255" s="44"/>
      <c r="DZ255" s="44"/>
      <c r="EA255" s="44"/>
      <c r="EB255" s="44"/>
      <c r="EC255" s="44"/>
      <c r="ED255" s="44"/>
      <c r="EE255" s="44"/>
      <c r="EF255" s="44"/>
      <c r="EG255" s="44"/>
      <c r="EH255" s="44"/>
      <c r="EI255" s="44"/>
      <c r="EJ255" s="44"/>
      <c r="EK255" s="44"/>
    </row>
    <row r="256" spans="1:141" ht="17.25" x14ac:dyDescent="0.35">
      <c r="A256" s="399"/>
      <c r="B256" s="114"/>
      <c r="C256" s="114"/>
      <c r="D256" s="114"/>
      <c r="E256" s="114"/>
      <c r="F256" s="114"/>
      <c r="G256" s="112"/>
      <c r="H256" s="114"/>
      <c r="I256" s="113"/>
      <c r="J256" s="113"/>
      <c r="K256" s="113"/>
      <c r="L256" s="113"/>
      <c r="M256" s="113"/>
      <c r="N256" s="113"/>
      <c r="O256" s="113"/>
      <c r="P256" s="113"/>
      <c r="Q256" s="113"/>
      <c r="R256" s="113"/>
      <c r="S256" s="113"/>
      <c r="T256" s="113"/>
      <c r="U256" s="113"/>
      <c r="V256" s="137"/>
      <c r="X256" s="122"/>
      <c r="Y256" s="122"/>
      <c r="Z256" s="122"/>
      <c r="AA256" s="122"/>
      <c r="AB256" s="122"/>
      <c r="AC256" s="122"/>
      <c r="AD256" s="122"/>
      <c r="AE256" s="122"/>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44"/>
      <c r="DN256" s="44"/>
      <c r="DO256" s="44"/>
      <c r="DP256" s="44"/>
      <c r="DQ256" s="44"/>
      <c r="DR256" s="44"/>
      <c r="DS256" s="44"/>
      <c r="DT256" s="44"/>
      <c r="DU256" s="44"/>
      <c r="DV256" s="44"/>
      <c r="DW256" s="44"/>
      <c r="DX256" s="44"/>
      <c r="DY256" s="44"/>
      <c r="DZ256" s="44"/>
      <c r="EA256" s="44"/>
      <c r="EB256" s="44"/>
      <c r="EC256" s="44"/>
      <c r="ED256" s="44"/>
      <c r="EE256" s="44"/>
      <c r="EF256" s="44"/>
      <c r="EG256" s="44"/>
      <c r="EH256" s="44"/>
      <c r="EI256" s="44"/>
      <c r="EJ256" s="44"/>
      <c r="EK256" s="44"/>
    </row>
    <row r="257" spans="1:141" ht="17.25" x14ac:dyDescent="0.35">
      <c r="A257" s="400"/>
      <c r="B257" s="114"/>
      <c r="C257" s="114"/>
      <c r="D257" s="114"/>
      <c r="E257" s="114"/>
      <c r="F257" s="114"/>
      <c r="G257" s="112"/>
      <c r="H257" s="114"/>
      <c r="I257" s="113"/>
      <c r="J257" s="113"/>
      <c r="K257" s="113"/>
      <c r="L257" s="113"/>
      <c r="M257" s="113"/>
      <c r="N257" s="113"/>
      <c r="O257" s="113"/>
      <c r="P257" s="113"/>
      <c r="Q257" s="113"/>
      <c r="R257" s="113"/>
      <c r="S257" s="113"/>
      <c r="T257" s="113"/>
      <c r="U257" s="113"/>
      <c r="V257" s="137"/>
      <c r="X257" s="122"/>
      <c r="Y257" s="122"/>
      <c r="Z257" s="122"/>
      <c r="AA257" s="122"/>
      <c r="AB257" s="122"/>
      <c r="AC257" s="122"/>
      <c r="AD257" s="122"/>
      <c r="AE257" s="122"/>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44"/>
      <c r="DN257" s="44"/>
      <c r="DO257" s="44"/>
      <c r="DP257" s="44"/>
      <c r="DQ257" s="44"/>
      <c r="DR257" s="44"/>
      <c r="DS257" s="44"/>
      <c r="DT257" s="44"/>
      <c r="DU257" s="44"/>
      <c r="DV257" s="44"/>
      <c r="DW257" s="44"/>
      <c r="DX257" s="44"/>
      <c r="DY257" s="44"/>
      <c r="DZ257" s="44"/>
      <c r="EA257" s="44"/>
      <c r="EB257" s="44"/>
      <c r="EC257" s="44"/>
      <c r="ED257" s="44"/>
      <c r="EE257" s="44"/>
      <c r="EF257" s="44"/>
      <c r="EG257" s="44"/>
      <c r="EH257" s="44"/>
      <c r="EI257" s="44"/>
      <c r="EJ257" s="44"/>
      <c r="EK257" s="44"/>
    </row>
    <row r="258" spans="1:141" ht="17.25" x14ac:dyDescent="0.35">
      <c r="A258" s="398"/>
      <c r="B258" s="114"/>
      <c r="C258" s="114"/>
      <c r="D258" s="114"/>
      <c r="E258" s="114"/>
      <c r="F258" s="114"/>
      <c r="G258" s="112"/>
      <c r="H258" s="114"/>
      <c r="I258" s="113"/>
      <c r="J258" s="113"/>
      <c r="K258" s="113"/>
      <c r="L258" s="113"/>
      <c r="M258" s="113"/>
      <c r="N258" s="113"/>
      <c r="O258" s="113"/>
      <c r="P258" s="113"/>
      <c r="Q258" s="113"/>
      <c r="R258" s="113"/>
      <c r="S258" s="113"/>
      <c r="T258" s="113"/>
      <c r="U258" s="113"/>
      <c r="V258" s="137"/>
      <c r="X258" s="122"/>
      <c r="Y258" s="122"/>
      <c r="Z258" s="122"/>
      <c r="AA258" s="122"/>
      <c r="AB258" s="122"/>
      <c r="AC258" s="122"/>
      <c r="AD258" s="122"/>
      <c r="AE258" s="122"/>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44"/>
      <c r="DN258" s="44"/>
      <c r="DO258" s="44"/>
      <c r="DP258" s="44"/>
      <c r="DQ258" s="44"/>
      <c r="DR258" s="44"/>
      <c r="DS258" s="44"/>
      <c r="DT258" s="44"/>
      <c r="DU258" s="44"/>
      <c r="DV258" s="44"/>
      <c r="DW258" s="44"/>
      <c r="DX258" s="44"/>
      <c r="DY258" s="44"/>
      <c r="DZ258" s="44"/>
      <c r="EA258" s="44"/>
      <c r="EB258" s="44"/>
      <c r="EC258" s="44"/>
      <c r="ED258" s="44"/>
      <c r="EE258" s="44"/>
      <c r="EF258" s="44"/>
      <c r="EG258" s="44"/>
      <c r="EH258" s="44"/>
      <c r="EI258" s="44"/>
      <c r="EJ258" s="44"/>
      <c r="EK258" s="44"/>
    </row>
    <row r="259" spans="1:141" ht="17.25" x14ac:dyDescent="0.35">
      <c r="A259" s="399"/>
      <c r="B259" s="114"/>
      <c r="C259" s="114"/>
      <c r="D259" s="114"/>
      <c r="E259" s="114"/>
      <c r="F259" s="114"/>
      <c r="G259" s="112"/>
      <c r="H259" s="114"/>
      <c r="I259" s="113"/>
      <c r="J259" s="113"/>
      <c r="K259" s="113"/>
      <c r="L259" s="113"/>
      <c r="M259" s="113"/>
      <c r="N259" s="113"/>
      <c r="O259" s="113"/>
      <c r="P259" s="113"/>
      <c r="Q259" s="113"/>
      <c r="R259" s="113"/>
      <c r="S259" s="113"/>
      <c r="T259" s="113"/>
      <c r="U259" s="113"/>
      <c r="V259" s="137"/>
      <c r="X259" s="122"/>
      <c r="Y259" s="122"/>
      <c r="Z259" s="122"/>
      <c r="AA259" s="122"/>
      <c r="AB259" s="122"/>
      <c r="AC259" s="122"/>
      <c r="AD259" s="122"/>
      <c r="AE259" s="122"/>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44"/>
      <c r="DN259" s="44"/>
      <c r="DO259" s="44"/>
      <c r="DP259" s="44"/>
      <c r="DQ259" s="44"/>
      <c r="DR259" s="44"/>
      <c r="DS259" s="44"/>
      <c r="DT259" s="44"/>
      <c r="DU259" s="44"/>
      <c r="DV259" s="44"/>
      <c r="DW259" s="44"/>
      <c r="DX259" s="44"/>
      <c r="DY259" s="44"/>
      <c r="DZ259" s="44"/>
      <c r="EA259" s="44"/>
      <c r="EB259" s="44"/>
      <c r="EC259" s="44"/>
      <c r="ED259" s="44"/>
      <c r="EE259" s="44"/>
      <c r="EF259" s="44"/>
      <c r="EG259" s="44"/>
      <c r="EH259" s="44"/>
      <c r="EI259" s="44"/>
      <c r="EJ259" s="44"/>
      <c r="EK259" s="44"/>
    </row>
    <row r="260" spans="1:141" ht="17.25" x14ac:dyDescent="0.35">
      <c r="A260" s="399"/>
      <c r="B260" s="114"/>
      <c r="C260" s="114"/>
      <c r="D260" s="114"/>
      <c r="E260" s="114"/>
      <c r="F260" s="114"/>
      <c r="G260" s="112"/>
      <c r="H260" s="114"/>
      <c r="I260" s="113"/>
      <c r="J260" s="113"/>
      <c r="K260" s="113"/>
      <c r="L260" s="113"/>
      <c r="M260" s="113"/>
      <c r="N260" s="113"/>
      <c r="O260" s="113"/>
      <c r="P260" s="113"/>
      <c r="Q260" s="113"/>
      <c r="R260" s="113"/>
      <c r="S260" s="113"/>
      <c r="T260" s="113"/>
      <c r="U260" s="113"/>
      <c r="V260" s="137"/>
      <c r="X260" s="122"/>
      <c r="Y260" s="122"/>
      <c r="Z260" s="122"/>
      <c r="AA260" s="122"/>
      <c r="AB260" s="122"/>
      <c r="AC260" s="122"/>
      <c r="AD260" s="122"/>
      <c r="AE260" s="122"/>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c r="CY260" s="44"/>
      <c r="CZ260" s="44"/>
      <c r="DA260" s="44"/>
      <c r="DB260" s="44"/>
      <c r="DC260" s="44"/>
      <c r="DD260" s="44"/>
      <c r="DE260" s="44"/>
      <c r="DF260" s="44"/>
      <c r="DG260" s="44"/>
      <c r="DH260" s="44"/>
      <c r="DI260" s="44"/>
      <c r="DJ260" s="44"/>
      <c r="DK260" s="44"/>
      <c r="DL260" s="44"/>
      <c r="DM260" s="44"/>
      <c r="DN260" s="44"/>
      <c r="DO260" s="44"/>
      <c r="DP260" s="44"/>
      <c r="DQ260" s="44"/>
      <c r="DR260" s="44"/>
      <c r="DS260" s="44"/>
      <c r="DT260" s="44"/>
      <c r="DU260" s="44"/>
      <c r="DV260" s="44"/>
      <c r="DW260" s="44"/>
      <c r="DX260" s="44"/>
      <c r="DY260" s="44"/>
      <c r="DZ260" s="44"/>
      <c r="EA260" s="44"/>
      <c r="EB260" s="44"/>
      <c r="EC260" s="44"/>
      <c r="ED260" s="44"/>
      <c r="EE260" s="44"/>
      <c r="EF260" s="44"/>
      <c r="EG260" s="44"/>
      <c r="EH260" s="44"/>
      <c r="EI260" s="44"/>
      <c r="EJ260" s="44"/>
      <c r="EK260" s="44"/>
    </row>
    <row r="261" spans="1:141" ht="17.25" x14ac:dyDescent="0.35">
      <c r="A261" s="399"/>
      <c r="B261" s="114"/>
      <c r="C261" s="114"/>
      <c r="D261" s="114"/>
      <c r="E261" s="114"/>
      <c r="F261" s="114"/>
      <c r="G261" s="112"/>
      <c r="H261" s="114"/>
      <c r="I261" s="113"/>
      <c r="J261" s="113"/>
      <c r="K261" s="113"/>
      <c r="L261" s="113"/>
      <c r="M261" s="113"/>
      <c r="N261" s="113"/>
      <c r="O261" s="113"/>
      <c r="P261" s="113"/>
      <c r="Q261" s="113"/>
      <c r="R261" s="113"/>
      <c r="S261" s="113"/>
      <c r="T261" s="113"/>
      <c r="U261" s="113"/>
      <c r="V261" s="137"/>
      <c r="X261" s="122"/>
      <c r="Y261" s="122"/>
      <c r="Z261" s="122"/>
      <c r="AA261" s="122"/>
      <c r="AB261" s="122"/>
      <c r="AC261" s="122"/>
      <c r="AD261" s="122"/>
      <c r="AE261" s="122"/>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44"/>
      <c r="DN261" s="44"/>
      <c r="DO261" s="44"/>
      <c r="DP261" s="44"/>
      <c r="DQ261" s="44"/>
      <c r="DR261" s="44"/>
      <c r="DS261" s="44"/>
      <c r="DT261" s="44"/>
      <c r="DU261" s="44"/>
      <c r="DV261" s="44"/>
      <c r="DW261" s="44"/>
      <c r="DX261" s="44"/>
      <c r="DY261" s="44"/>
      <c r="DZ261" s="44"/>
      <c r="EA261" s="44"/>
      <c r="EB261" s="44"/>
      <c r="EC261" s="44"/>
      <c r="ED261" s="44"/>
      <c r="EE261" s="44"/>
      <c r="EF261" s="44"/>
      <c r="EG261" s="44"/>
      <c r="EH261" s="44"/>
      <c r="EI261" s="44"/>
      <c r="EJ261" s="44"/>
      <c r="EK261" s="44"/>
    </row>
    <row r="262" spans="1:141" ht="17.25" x14ac:dyDescent="0.35">
      <c r="A262" s="399"/>
      <c r="B262" s="114"/>
      <c r="C262" s="114"/>
      <c r="D262" s="114"/>
      <c r="E262" s="114"/>
      <c r="F262" s="114"/>
      <c r="G262" s="112"/>
      <c r="H262" s="114"/>
      <c r="I262" s="113"/>
      <c r="J262" s="113"/>
      <c r="K262" s="113"/>
      <c r="L262" s="113"/>
      <c r="M262" s="113"/>
      <c r="N262" s="113"/>
      <c r="O262" s="113"/>
      <c r="P262" s="113"/>
      <c r="Q262" s="113"/>
      <c r="R262" s="113"/>
      <c r="S262" s="113"/>
      <c r="T262" s="113"/>
      <c r="U262" s="113"/>
      <c r="V262" s="137"/>
      <c r="X262" s="122"/>
      <c r="Y262" s="122"/>
      <c r="Z262" s="122"/>
      <c r="AA262" s="122"/>
      <c r="AB262" s="122"/>
      <c r="AC262" s="122"/>
      <c r="AD262" s="122"/>
      <c r="AE262" s="122"/>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44"/>
      <c r="DG262" s="44"/>
      <c r="DH262" s="44"/>
      <c r="DI262" s="44"/>
      <c r="DJ262" s="44"/>
      <c r="DK262" s="44"/>
      <c r="DL262" s="44"/>
      <c r="DM262" s="44"/>
      <c r="DN262" s="44"/>
      <c r="DO262" s="44"/>
      <c r="DP262" s="44"/>
      <c r="DQ262" s="44"/>
      <c r="DR262" s="44"/>
      <c r="DS262" s="44"/>
      <c r="DT262" s="44"/>
      <c r="DU262" s="44"/>
      <c r="DV262" s="44"/>
      <c r="DW262" s="44"/>
      <c r="DX262" s="44"/>
      <c r="DY262" s="44"/>
      <c r="DZ262" s="44"/>
      <c r="EA262" s="44"/>
      <c r="EB262" s="44"/>
      <c r="EC262" s="44"/>
      <c r="ED262" s="44"/>
      <c r="EE262" s="44"/>
      <c r="EF262" s="44"/>
      <c r="EG262" s="44"/>
      <c r="EH262" s="44"/>
      <c r="EI262" s="44"/>
      <c r="EJ262" s="44"/>
      <c r="EK262" s="44"/>
    </row>
    <row r="263" spans="1:141" ht="17.25" x14ac:dyDescent="0.35">
      <c r="A263" s="399"/>
      <c r="B263" s="114"/>
      <c r="C263" s="114"/>
      <c r="D263" s="114"/>
      <c r="E263" s="114"/>
      <c r="F263" s="114"/>
      <c r="G263" s="112"/>
      <c r="H263" s="114"/>
      <c r="I263" s="113"/>
      <c r="J263" s="113"/>
      <c r="K263" s="113"/>
      <c r="L263" s="113"/>
      <c r="M263" s="113"/>
      <c r="N263" s="113"/>
      <c r="O263" s="113"/>
      <c r="P263" s="113"/>
      <c r="Q263" s="113"/>
      <c r="R263" s="113"/>
      <c r="S263" s="113"/>
      <c r="T263" s="113"/>
      <c r="U263" s="113"/>
      <c r="V263" s="137"/>
      <c r="X263" s="122"/>
      <c r="Y263" s="122"/>
      <c r="Z263" s="122"/>
      <c r="AA263" s="122"/>
      <c r="AB263" s="122"/>
      <c r="AC263" s="122"/>
      <c r="AD263" s="122"/>
      <c r="AE263" s="122"/>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44"/>
      <c r="DG263" s="44"/>
      <c r="DH263" s="44"/>
      <c r="DI263" s="44"/>
      <c r="DJ263" s="44"/>
      <c r="DK263" s="44"/>
      <c r="DL263" s="44"/>
      <c r="DM263" s="44"/>
      <c r="DN263" s="44"/>
      <c r="DO263" s="44"/>
      <c r="DP263" s="44"/>
      <c r="DQ263" s="44"/>
      <c r="DR263" s="44"/>
      <c r="DS263" s="44"/>
      <c r="DT263" s="44"/>
      <c r="DU263" s="44"/>
      <c r="DV263" s="44"/>
      <c r="DW263" s="44"/>
      <c r="DX263" s="44"/>
      <c r="DY263" s="44"/>
      <c r="DZ263" s="44"/>
      <c r="EA263" s="44"/>
      <c r="EB263" s="44"/>
      <c r="EC263" s="44"/>
      <c r="ED263" s="44"/>
      <c r="EE263" s="44"/>
      <c r="EF263" s="44"/>
      <c r="EG263" s="44"/>
      <c r="EH263" s="44"/>
      <c r="EI263" s="44"/>
      <c r="EJ263" s="44"/>
      <c r="EK263" s="44"/>
    </row>
    <row r="264" spans="1:141" ht="17.25" x14ac:dyDescent="0.35">
      <c r="A264" s="399"/>
      <c r="B264" s="114"/>
      <c r="C264" s="114"/>
      <c r="D264" s="114"/>
      <c r="E264" s="114"/>
      <c r="F264" s="114"/>
      <c r="G264" s="112"/>
      <c r="H264" s="114"/>
      <c r="I264" s="113"/>
      <c r="J264" s="113"/>
      <c r="K264" s="113"/>
      <c r="L264" s="113"/>
      <c r="M264" s="113"/>
      <c r="N264" s="113"/>
      <c r="O264" s="113"/>
      <c r="P264" s="113"/>
      <c r="Q264" s="113"/>
      <c r="R264" s="113"/>
      <c r="S264" s="113"/>
      <c r="T264" s="113"/>
      <c r="U264" s="113"/>
      <c r="V264" s="137"/>
      <c r="X264" s="122"/>
      <c r="Y264" s="122"/>
      <c r="Z264" s="122"/>
      <c r="AA264" s="122"/>
      <c r="AB264" s="122"/>
      <c r="AC264" s="122"/>
      <c r="AD264" s="122"/>
      <c r="AE264" s="122"/>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c r="CY264" s="44"/>
      <c r="CZ264" s="44"/>
      <c r="DA264" s="44"/>
      <c r="DB264" s="44"/>
      <c r="DC264" s="44"/>
      <c r="DD264" s="44"/>
      <c r="DE264" s="44"/>
      <c r="DF264" s="44"/>
      <c r="DG264" s="44"/>
      <c r="DH264" s="44"/>
      <c r="DI264" s="44"/>
      <c r="DJ264" s="44"/>
      <c r="DK264" s="44"/>
      <c r="DL264" s="44"/>
      <c r="DM264" s="44"/>
      <c r="DN264" s="44"/>
      <c r="DO264" s="44"/>
      <c r="DP264" s="44"/>
      <c r="DQ264" s="44"/>
      <c r="DR264" s="44"/>
      <c r="DS264" s="44"/>
      <c r="DT264" s="44"/>
      <c r="DU264" s="44"/>
      <c r="DV264" s="44"/>
      <c r="DW264" s="44"/>
      <c r="DX264" s="44"/>
      <c r="DY264" s="44"/>
      <c r="DZ264" s="44"/>
      <c r="EA264" s="44"/>
      <c r="EB264" s="44"/>
      <c r="EC264" s="44"/>
      <c r="ED264" s="44"/>
      <c r="EE264" s="44"/>
      <c r="EF264" s="44"/>
      <c r="EG264" s="44"/>
      <c r="EH264" s="44"/>
      <c r="EI264" s="44"/>
      <c r="EJ264" s="44"/>
      <c r="EK264" s="44"/>
    </row>
    <row r="265" spans="1:141" ht="17.25" x14ac:dyDescent="0.35">
      <c r="A265" s="399"/>
      <c r="B265" s="114"/>
      <c r="C265" s="114"/>
      <c r="D265" s="114"/>
      <c r="E265" s="114"/>
      <c r="F265" s="114"/>
      <c r="G265" s="112"/>
      <c r="H265" s="114"/>
      <c r="I265" s="113"/>
      <c r="J265" s="113"/>
      <c r="K265" s="113"/>
      <c r="L265" s="113"/>
      <c r="M265" s="113"/>
      <c r="N265" s="113"/>
      <c r="O265" s="113"/>
      <c r="P265" s="113"/>
      <c r="Q265" s="113"/>
      <c r="R265" s="113"/>
      <c r="S265" s="113"/>
      <c r="T265" s="113"/>
      <c r="U265" s="113"/>
      <c r="V265" s="137"/>
      <c r="X265" s="122"/>
      <c r="Y265" s="122"/>
      <c r="Z265" s="122"/>
      <c r="AA265" s="122"/>
      <c r="AB265" s="122"/>
      <c r="AC265" s="122"/>
      <c r="AD265" s="122"/>
      <c r="AE265" s="122"/>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c r="BZ265" s="44"/>
      <c r="CA265" s="44"/>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c r="CY265" s="44"/>
      <c r="CZ265" s="44"/>
      <c r="DA265" s="44"/>
      <c r="DB265" s="44"/>
      <c r="DC265" s="44"/>
      <c r="DD265" s="44"/>
      <c r="DE265" s="44"/>
      <c r="DF265" s="44"/>
      <c r="DG265" s="44"/>
      <c r="DH265" s="44"/>
      <c r="DI265" s="44"/>
      <c r="DJ265" s="44"/>
      <c r="DK265" s="44"/>
      <c r="DL265" s="44"/>
      <c r="DM265" s="44"/>
      <c r="DN265" s="44"/>
      <c r="DO265" s="44"/>
      <c r="DP265" s="44"/>
      <c r="DQ265" s="44"/>
      <c r="DR265" s="44"/>
      <c r="DS265" s="44"/>
      <c r="DT265" s="44"/>
      <c r="DU265" s="44"/>
      <c r="DV265" s="44"/>
      <c r="DW265" s="44"/>
      <c r="DX265" s="44"/>
      <c r="DY265" s="44"/>
      <c r="DZ265" s="44"/>
      <c r="EA265" s="44"/>
      <c r="EB265" s="44"/>
      <c r="EC265" s="44"/>
      <c r="ED265" s="44"/>
      <c r="EE265" s="44"/>
      <c r="EF265" s="44"/>
      <c r="EG265" s="44"/>
      <c r="EH265" s="44"/>
      <c r="EI265" s="44"/>
      <c r="EJ265" s="44"/>
      <c r="EK265" s="44"/>
    </row>
    <row r="266" spans="1:141" ht="17.25" x14ac:dyDescent="0.35">
      <c r="A266" s="399"/>
      <c r="B266" s="114"/>
      <c r="C266" s="114"/>
      <c r="D266" s="114"/>
      <c r="E266" s="114"/>
      <c r="F266" s="114"/>
      <c r="G266" s="112"/>
      <c r="H266" s="114"/>
      <c r="I266" s="113"/>
      <c r="J266" s="113"/>
      <c r="K266" s="113"/>
      <c r="L266" s="113"/>
      <c r="M266" s="113"/>
      <c r="N266" s="113"/>
      <c r="O266" s="113"/>
      <c r="P266" s="113"/>
      <c r="Q266" s="113"/>
      <c r="R266" s="113"/>
      <c r="S266" s="113"/>
      <c r="T266" s="113"/>
      <c r="U266" s="113"/>
      <c r="V266" s="137"/>
      <c r="X266" s="122"/>
      <c r="Y266" s="122"/>
      <c r="Z266" s="122"/>
      <c r="AA266" s="122"/>
      <c r="AB266" s="122"/>
      <c r="AC266" s="122"/>
      <c r="AD266" s="122"/>
      <c r="AE266" s="122"/>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c r="CY266" s="44"/>
      <c r="CZ266" s="44"/>
      <c r="DA266" s="44"/>
      <c r="DB266" s="44"/>
      <c r="DC266" s="44"/>
      <c r="DD266" s="44"/>
      <c r="DE266" s="44"/>
      <c r="DF266" s="44"/>
      <c r="DG266" s="44"/>
      <c r="DH266" s="44"/>
      <c r="DI266" s="44"/>
      <c r="DJ266" s="44"/>
      <c r="DK266" s="44"/>
      <c r="DL266" s="44"/>
      <c r="DM266" s="44"/>
      <c r="DN266" s="44"/>
      <c r="DO266" s="44"/>
      <c r="DP266" s="44"/>
      <c r="DQ266" s="44"/>
      <c r="DR266" s="44"/>
      <c r="DS266" s="44"/>
      <c r="DT266" s="44"/>
      <c r="DU266" s="44"/>
      <c r="DV266" s="44"/>
      <c r="DW266" s="44"/>
      <c r="DX266" s="44"/>
      <c r="DY266" s="44"/>
      <c r="DZ266" s="44"/>
      <c r="EA266" s="44"/>
      <c r="EB266" s="44"/>
      <c r="EC266" s="44"/>
      <c r="ED266" s="44"/>
      <c r="EE266" s="44"/>
      <c r="EF266" s="44"/>
      <c r="EG266" s="44"/>
      <c r="EH266" s="44"/>
      <c r="EI266" s="44"/>
      <c r="EJ266" s="44"/>
      <c r="EK266" s="44"/>
    </row>
    <row r="267" spans="1:141" ht="17.25" x14ac:dyDescent="0.35">
      <c r="A267" s="399"/>
      <c r="B267" s="114"/>
      <c r="C267" s="114"/>
      <c r="D267" s="114"/>
      <c r="E267" s="114"/>
      <c r="F267" s="114"/>
      <c r="G267" s="112"/>
      <c r="H267" s="114"/>
      <c r="I267" s="113"/>
      <c r="J267" s="113"/>
      <c r="K267" s="113"/>
      <c r="L267" s="113"/>
      <c r="M267" s="113"/>
      <c r="N267" s="113"/>
      <c r="O267" s="113"/>
      <c r="P267" s="113"/>
      <c r="Q267" s="113"/>
      <c r="R267" s="113"/>
      <c r="S267" s="113"/>
      <c r="T267" s="113"/>
      <c r="U267" s="113"/>
      <c r="V267" s="137"/>
      <c r="X267" s="122"/>
      <c r="Y267" s="122"/>
      <c r="Z267" s="122"/>
      <c r="AA267" s="122"/>
      <c r="AB267" s="122"/>
      <c r="AC267" s="122"/>
      <c r="AD267" s="122"/>
      <c r="AE267" s="122"/>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44"/>
      <c r="DG267" s="44"/>
      <c r="DH267" s="44"/>
      <c r="DI267" s="44"/>
      <c r="DJ267" s="44"/>
      <c r="DK267" s="44"/>
      <c r="DL267" s="44"/>
      <c r="DM267" s="44"/>
      <c r="DN267" s="44"/>
      <c r="DO267" s="44"/>
      <c r="DP267" s="44"/>
      <c r="DQ267" s="44"/>
      <c r="DR267" s="44"/>
      <c r="DS267" s="44"/>
      <c r="DT267" s="44"/>
      <c r="DU267" s="44"/>
      <c r="DV267" s="44"/>
      <c r="DW267" s="44"/>
      <c r="DX267" s="44"/>
      <c r="DY267" s="44"/>
      <c r="DZ267" s="44"/>
      <c r="EA267" s="44"/>
      <c r="EB267" s="44"/>
      <c r="EC267" s="44"/>
      <c r="ED267" s="44"/>
      <c r="EE267" s="44"/>
      <c r="EF267" s="44"/>
      <c r="EG267" s="44"/>
      <c r="EH267" s="44"/>
      <c r="EI267" s="44"/>
      <c r="EJ267" s="44"/>
      <c r="EK267" s="44"/>
    </row>
    <row r="268" spans="1:141" ht="17.25" x14ac:dyDescent="0.35">
      <c r="A268" s="399"/>
      <c r="B268" s="114"/>
      <c r="C268" s="114"/>
      <c r="D268" s="114"/>
      <c r="E268" s="114"/>
      <c r="F268" s="114"/>
      <c r="G268" s="112"/>
      <c r="H268" s="114"/>
      <c r="I268" s="113"/>
      <c r="J268" s="113"/>
      <c r="K268" s="113"/>
      <c r="L268" s="113"/>
      <c r="M268" s="113"/>
      <c r="N268" s="113"/>
      <c r="O268" s="113"/>
      <c r="P268" s="113"/>
      <c r="Q268" s="113"/>
      <c r="R268" s="113"/>
      <c r="S268" s="113"/>
      <c r="T268" s="113"/>
      <c r="U268" s="113"/>
      <c r="V268" s="137"/>
      <c r="X268" s="122"/>
      <c r="Y268" s="122"/>
      <c r="Z268" s="122"/>
      <c r="AA268" s="122"/>
      <c r="AB268" s="122"/>
      <c r="AC268" s="122"/>
      <c r="AD268" s="122"/>
      <c r="AE268" s="122"/>
    </row>
    <row r="269" spans="1:141" ht="17.25" x14ac:dyDescent="0.35">
      <c r="A269" s="399"/>
      <c r="B269" s="114"/>
      <c r="C269" s="114"/>
      <c r="D269" s="114"/>
      <c r="E269" s="114"/>
      <c r="F269" s="114"/>
      <c r="G269" s="112"/>
      <c r="H269" s="114"/>
      <c r="I269" s="113"/>
      <c r="J269" s="113"/>
      <c r="K269" s="113"/>
      <c r="L269" s="113"/>
      <c r="M269" s="113"/>
      <c r="N269" s="113"/>
      <c r="O269" s="113"/>
      <c r="P269" s="113"/>
      <c r="Q269" s="113"/>
      <c r="R269" s="113"/>
      <c r="S269" s="113"/>
      <c r="T269" s="113"/>
      <c r="U269" s="113"/>
      <c r="V269" s="137"/>
      <c r="X269" s="122"/>
      <c r="Y269" s="122"/>
      <c r="Z269" s="122"/>
      <c r="AA269" s="122"/>
      <c r="AB269" s="122"/>
      <c r="AC269" s="122"/>
      <c r="AD269" s="122"/>
      <c r="AE269" s="122"/>
    </row>
    <row r="270" spans="1:141" ht="17.25" x14ac:dyDescent="0.35">
      <c r="A270" s="399"/>
      <c r="B270" s="114"/>
      <c r="C270" s="114"/>
      <c r="D270" s="114"/>
      <c r="E270" s="114"/>
      <c r="F270" s="114"/>
      <c r="G270" s="112"/>
      <c r="H270" s="114"/>
      <c r="I270" s="113"/>
      <c r="J270" s="113"/>
      <c r="K270" s="113"/>
      <c r="L270" s="113"/>
      <c r="M270" s="113"/>
      <c r="N270" s="113"/>
      <c r="O270" s="113"/>
      <c r="P270" s="113"/>
      <c r="Q270" s="113"/>
      <c r="R270" s="113"/>
      <c r="S270" s="113"/>
      <c r="T270" s="113"/>
      <c r="U270" s="113"/>
      <c r="V270" s="137"/>
      <c r="X270" s="122"/>
      <c r="Y270" s="122"/>
      <c r="Z270" s="122"/>
      <c r="AA270" s="122"/>
      <c r="AB270" s="122"/>
      <c r="AC270" s="122"/>
      <c r="AD270" s="122"/>
      <c r="AE270" s="122"/>
    </row>
    <row r="271" spans="1:141" ht="17.25" x14ac:dyDescent="0.35">
      <c r="A271" s="399"/>
      <c r="B271" s="114"/>
      <c r="C271" s="114"/>
      <c r="D271" s="114"/>
      <c r="E271" s="114"/>
      <c r="F271" s="114"/>
      <c r="G271" s="112"/>
      <c r="H271" s="114"/>
      <c r="I271" s="113"/>
      <c r="J271" s="113"/>
      <c r="K271" s="113"/>
      <c r="L271" s="113"/>
      <c r="M271" s="113"/>
      <c r="N271" s="113"/>
      <c r="O271" s="113"/>
      <c r="P271" s="113"/>
      <c r="Q271" s="113"/>
      <c r="R271" s="113"/>
      <c r="S271" s="113"/>
      <c r="T271" s="113"/>
      <c r="U271" s="113"/>
      <c r="V271" s="137"/>
      <c r="X271" s="122"/>
      <c r="Y271" s="122"/>
      <c r="Z271" s="122"/>
      <c r="AA271" s="122"/>
      <c r="AB271" s="122"/>
      <c r="AC271" s="122"/>
      <c r="AD271" s="122"/>
      <c r="AE271" s="122"/>
    </row>
    <row r="272" spans="1:141" ht="17.25" x14ac:dyDescent="0.35">
      <c r="A272" s="399"/>
      <c r="B272" s="114"/>
      <c r="C272" s="114"/>
      <c r="D272" s="114"/>
      <c r="E272" s="114"/>
      <c r="F272" s="114"/>
      <c r="G272" s="112"/>
      <c r="H272" s="114"/>
      <c r="I272" s="113"/>
      <c r="J272" s="113"/>
      <c r="K272" s="113"/>
      <c r="L272" s="113"/>
      <c r="M272" s="113"/>
      <c r="N272" s="113"/>
      <c r="O272" s="113"/>
      <c r="P272" s="113"/>
      <c r="Q272" s="113"/>
      <c r="R272" s="113"/>
      <c r="S272" s="113"/>
      <c r="T272" s="113"/>
      <c r="U272" s="113"/>
      <c r="V272" s="137"/>
      <c r="X272" s="122"/>
      <c r="Y272" s="122"/>
      <c r="Z272" s="122"/>
      <c r="AA272" s="122"/>
      <c r="AB272" s="122"/>
      <c r="AC272" s="122"/>
      <c r="AD272" s="122"/>
      <c r="AE272" s="122"/>
    </row>
    <row r="273" spans="1:31" ht="17.25" x14ac:dyDescent="0.35">
      <c r="A273" s="399"/>
      <c r="B273" s="114"/>
      <c r="C273" s="114"/>
      <c r="D273" s="114"/>
      <c r="E273" s="114"/>
      <c r="F273" s="114"/>
      <c r="G273" s="112"/>
      <c r="H273" s="114"/>
      <c r="I273" s="113"/>
      <c r="J273" s="113"/>
      <c r="K273" s="113"/>
      <c r="L273" s="113"/>
      <c r="M273" s="113"/>
      <c r="N273" s="113"/>
      <c r="O273" s="113"/>
      <c r="P273" s="113"/>
      <c r="Q273" s="113"/>
      <c r="R273" s="113"/>
      <c r="S273" s="113"/>
      <c r="T273" s="113"/>
      <c r="U273" s="113"/>
      <c r="V273" s="137"/>
      <c r="X273" s="122"/>
      <c r="Y273" s="122"/>
      <c r="Z273" s="122"/>
      <c r="AA273" s="122"/>
      <c r="AB273" s="122"/>
      <c r="AC273" s="122"/>
      <c r="AD273" s="122"/>
      <c r="AE273" s="122"/>
    </row>
    <row r="274" spans="1:31" ht="17.25" x14ac:dyDescent="0.35">
      <c r="A274" s="399"/>
      <c r="B274" s="114"/>
      <c r="C274" s="114"/>
      <c r="D274" s="114"/>
      <c r="E274" s="114"/>
      <c r="F274" s="114"/>
      <c r="G274" s="112"/>
      <c r="H274" s="114"/>
      <c r="I274" s="113"/>
      <c r="J274" s="113"/>
      <c r="K274" s="113"/>
      <c r="L274" s="113"/>
      <c r="M274" s="113"/>
      <c r="N274" s="113"/>
      <c r="O274" s="113"/>
      <c r="P274" s="113"/>
      <c r="Q274" s="113"/>
      <c r="R274" s="113"/>
      <c r="S274" s="113"/>
      <c r="T274" s="113"/>
      <c r="U274" s="113"/>
      <c r="V274" s="137"/>
      <c r="X274" s="122"/>
      <c r="Y274" s="122"/>
      <c r="Z274" s="122"/>
      <c r="AA274" s="122"/>
      <c r="AB274" s="122"/>
      <c r="AC274" s="122"/>
      <c r="AD274" s="122"/>
      <c r="AE274" s="122"/>
    </row>
    <row r="275" spans="1:31" ht="17.25" x14ac:dyDescent="0.35">
      <c r="A275" s="399"/>
      <c r="B275" s="114"/>
      <c r="C275" s="114"/>
      <c r="D275" s="114"/>
      <c r="E275" s="114"/>
      <c r="F275" s="114"/>
      <c r="G275" s="112"/>
      <c r="H275" s="114"/>
      <c r="I275" s="113"/>
      <c r="J275" s="113"/>
      <c r="K275" s="113"/>
      <c r="L275" s="113"/>
      <c r="M275" s="113"/>
      <c r="N275" s="113"/>
      <c r="O275" s="113"/>
      <c r="P275" s="113"/>
      <c r="Q275" s="113"/>
      <c r="R275" s="113"/>
      <c r="S275" s="113"/>
      <c r="T275" s="113"/>
      <c r="U275" s="113"/>
      <c r="V275" s="137"/>
      <c r="X275" s="122"/>
      <c r="Y275" s="122"/>
      <c r="Z275" s="122"/>
      <c r="AA275" s="122"/>
      <c r="AB275" s="122"/>
      <c r="AC275" s="122"/>
      <c r="AD275" s="122"/>
      <c r="AE275" s="122"/>
    </row>
    <row r="276" spans="1:31" ht="17.25" x14ac:dyDescent="0.35">
      <c r="A276" s="399"/>
      <c r="B276" s="114"/>
      <c r="C276" s="114"/>
      <c r="D276" s="114"/>
      <c r="E276" s="114"/>
      <c r="F276" s="114"/>
      <c r="G276" s="112"/>
      <c r="H276" s="114"/>
      <c r="I276" s="113"/>
      <c r="J276" s="113"/>
      <c r="K276" s="113"/>
      <c r="L276" s="113"/>
      <c r="M276" s="113"/>
      <c r="N276" s="113"/>
      <c r="O276" s="113"/>
      <c r="P276" s="113"/>
      <c r="Q276" s="113"/>
      <c r="R276" s="113"/>
      <c r="S276" s="113"/>
      <c r="T276" s="113"/>
      <c r="U276" s="113"/>
      <c r="V276" s="137"/>
      <c r="X276" s="122"/>
      <c r="Y276" s="122"/>
      <c r="Z276" s="122"/>
      <c r="AA276" s="122"/>
      <c r="AB276" s="122"/>
      <c r="AC276" s="122"/>
      <c r="AD276" s="122"/>
      <c r="AE276" s="122"/>
    </row>
    <row r="277" spans="1:31" ht="17.25" x14ac:dyDescent="0.35">
      <c r="A277" s="399"/>
      <c r="B277" s="114"/>
      <c r="C277" s="114"/>
      <c r="D277" s="114"/>
      <c r="E277" s="114"/>
      <c r="F277" s="114"/>
      <c r="G277" s="112"/>
      <c r="H277" s="114"/>
      <c r="I277" s="113"/>
      <c r="J277" s="113"/>
      <c r="K277" s="113"/>
      <c r="L277" s="113"/>
      <c r="M277" s="113"/>
      <c r="N277" s="113"/>
      <c r="O277" s="113"/>
      <c r="P277" s="113"/>
      <c r="Q277" s="113"/>
      <c r="R277" s="113"/>
      <c r="S277" s="113"/>
      <c r="T277" s="113"/>
      <c r="U277" s="113"/>
      <c r="V277" s="137"/>
      <c r="X277" s="122"/>
      <c r="Y277" s="122"/>
      <c r="Z277" s="122"/>
      <c r="AA277" s="122"/>
      <c r="AB277" s="122"/>
      <c r="AC277" s="122"/>
      <c r="AD277" s="122"/>
      <c r="AE277" s="122"/>
    </row>
    <row r="278" spans="1:31" ht="17.25" x14ac:dyDescent="0.35">
      <c r="A278" s="399"/>
      <c r="B278" s="114"/>
      <c r="C278" s="114"/>
      <c r="D278" s="114"/>
      <c r="E278" s="114"/>
      <c r="F278" s="114"/>
      <c r="G278" s="112"/>
      <c r="H278" s="114"/>
      <c r="I278" s="113"/>
      <c r="J278" s="113"/>
      <c r="K278" s="113"/>
      <c r="L278" s="113"/>
      <c r="M278" s="113"/>
      <c r="N278" s="113"/>
      <c r="O278" s="113"/>
      <c r="P278" s="113"/>
      <c r="Q278" s="113"/>
      <c r="R278" s="113"/>
      <c r="S278" s="113"/>
      <c r="T278" s="113"/>
      <c r="U278" s="113"/>
      <c r="V278" s="137"/>
      <c r="X278" s="122"/>
      <c r="Y278" s="122"/>
      <c r="Z278" s="122"/>
      <c r="AA278" s="122"/>
      <c r="AB278" s="122"/>
      <c r="AC278" s="122"/>
      <c r="AD278" s="122"/>
      <c r="AE278" s="122"/>
    </row>
    <row r="279" spans="1:31" ht="17.25" x14ac:dyDescent="0.35">
      <c r="A279" s="399"/>
      <c r="B279" s="114"/>
      <c r="C279" s="114"/>
      <c r="D279" s="114"/>
      <c r="E279" s="114"/>
      <c r="F279" s="114"/>
      <c r="G279" s="112"/>
      <c r="H279" s="114"/>
      <c r="I279" s="113"/>
      <c r="J279" s="113"/>
      <c r="K279" s="113"/>
      <c r="L279" s="113"/>
      <c r="M279" s="113"/>
      <c r="N279" s="113"/>
      <c r="O279" s="113"/>
      <c r="P279" s="113"/>
      <c r="Q279" s="113"/>
      <c r="R279" s="113"/>
      <c r="S279" s="113"/>
      <c r="T279" s="113"/>
      <c r="U279" s="113"/>
      <c r="V279" s="137"/>
      <c r="X279" s="122"/>
      <c r="Y279" s="122"/>
      <c r="Z279" s="122"/>
      <c r="AA279" s="122"/>
      <c r="AB279" s="122"/>
      <c r="AC279" s="122"/>
      <c r="AD279" s="122"/>
      <c r="AE279" s="122"/>
    </row>
    <row r="280" spans="1:31" ht="17.25" x14ac:dyDescent="0.35">
      <c r="A280" s="399"/>
      <c r="B280" s="114"/>
      <c r="C280" s="114"/>
      <c r="D280" s="114"/>
      <c r="E280" s="114"/>
      <c r="F280" s="114"/>
      <c r="G280" s="112"/>
      <c r="H280" s="114"/>
      <c r="I280" s="113"/>
      <c r="J280" s="113"/>
      <c r="K280" s="113"/>
      <c r="L280" s="113"/>
      <c r="M280" s="113"/>
      <c r="N280" s="113"/>
      <c r="O280" s="113"/>
      <c r="P280" s="113"/>
      <c r="Q280" s="113"/>
      <c r="R280" s="113"/>
      <c r="S280" s="113"/>
      <c r="T280" s="113"/>
      <c r="U280" s="113"/>
      <c r="V280" s="137"/>
      <c r="X280" s="122"/>
      <c r="Y280" s="122"/>
      <c r="Z280" s="122"/>
      <c r="AA280" s="122"/>
      <c r="AB280" s="122"/>
      <c r="AC280" s="122"/>
      <c r="AD280" s="122"/>
      <c r="AE280" s="122"/>
    </row>
    <row r="281" spans="1:31" ht="17.25" x14ac:dyDescent="0.35">
      <c r="A281" s="399"/>
      <c r="B281" s="114"/>
      <c r="C281" s="114"/>
      <c r="D281" s="114"/>
      <c r="E281" s="114"/>
      <c r="F281" s="114"/>
      <c r="G281" s="112"/>
      <c r="H281" s="114"/>
      <c r="I281" s="113"/>
      <c r="J281" s="113"/>
      <c r="K281" s="113"/>
      <c r="L281" s="113"/>
      <c r="M281" s="113"/>
      <c r="N281" s="113"/>
      <c r="O281" s="113"/>
      <c r="P281" s="113"/>
      <c r="Q281" s="113"/>
      <c r="R281" s="113"/>
      <c r="S281" s="113"/>
      <c r="T281" s="113"/>
      <c r="U281" s="113"/>
      <c r="V281" s="137"/>
      <c r="X281" s="122"/>
      <c r="Y281" s="122"/>
      <c r="Z281" s="122"/>
      <c r="AA281" s="122"/>
      <c r="AB281" s="122"/>
      <c r="AC281" s="122"/>
      <c r="AD281" s="122"/>
      <c r="AE281" s="122"/>
    </row>
    <row r="282" spans="1:31" ht="17.25" x14ac:dyDescent="0.35">
      <c r="A282" s="399"/>
      <c r="B282" s="114"/>
      <c r="C282" s="114"/>
      <c r="D282" s="114"/>
      <c r="E282" s="114"/>
      <c r="F282" s="114"/>
      <c r="G282" s="112"/>
      <c r="H282" s="114"/>
      <c r="I282" s="113"/>
      <c r="J282" s="113"/>
      <c r="K282" s="113"/>
      <c r="L282" s="113"/>
      <c r="M282" s="113"/>
      <c r="N282" s="113"/>
      <c r="O282" s="113"/>
      <c r="P282" s="113"/>
      <c r="Q282" s="113"/>
      <c r="R282" s="113"/>
      <c r="S282" s="113"/>
      <c r="T282" s="113"/>
      <c r="U282" s="113"/>
      <c r="V282" s="137"/>
      <c r="X282" s="122"/>
      <c r="Y282" s="122"/>
      <c r="Z282" s="122"/>
      <c r="AA282" s="122"/>
      <c r="AB282" s="122"/>
      <c r="AC282" s="122"/>
      <c r="AD282" s="122"/>
      <c r="AE282" s="122"/>
    </row>
    <row r="283" spans="1:31" ht="17.25" x14ac:dyDescent="0.35">
      <c r="A283" s="399"/>
      <c r="B283" s="114"/>
      <c r="C283" s="114"/>
      <c r="D283" s="114"/>
      <c r="E283" s="114"/>
      <c r="F283" s="114"/>
      <c r="G283" s="112"/>
      <c r="H283" s="114"/>
      <c r="I283" s="113"/>
      <c r="J283" s="113"/>
      <c r="K283" s="113"/>
      <c r="L283" s="113"/>
      <c r="M283" s="113"/>
      <c r="N283" s="113"/>
      <c r="O283" s="113"/>
      <c r="P283" s="113"/>
      <c r="Q283" s="113"/>
      <c r="R283" s="113"/>
      <c r="S283" s="113"/>
      <c r="T283" s="113"/>
      <c r="U283" s="113"/>
      <c r="V283" s="137"/>
      <c r="X283" s="122"/>
      <c r="Y283" s="122"/>
      <c r="Z283" s="122"/>
      <c r="AA283" s="122"/>
      <c r="AB283" s="122"/>
      <c r="AC283" s="122"/>
      <c r="AD283" s="122"/>
      <c r="AE283" s="122"/>
    </row>
    <row r="284" spans="1:31" ht="17.25" x14ac:dyDescent="0.35">
      <c r="A284" s="399"/>
      <c r="B284" s="114"/>
      <c r="C284" s="114"/>
      <c r="D284" s="114"/>
      <c r="E284" s="114"/>
      <c r="F284" s="114"/>
      <c r="G284" s="112"/>
      <c r="H284" s="114"/>
      <c r="I284" s="113"/>
      <c r="J284" s="113"/>
      <c r="K284" s="113"/>
      <c r="L284" s="113"/>
      <c r="M284" s="113"/>
      <c r="N284" s="113"/>
      <c r="O284" s="113"/>
      <c r="P284" s="113"/>
      <c r="Q284" s="113"/>
      <c r="R284" s="113"/>
      <c r="S284" s="113"/>
      <c r="T284" s="113"/>
      <c r="U284" s="113"/>
      <c r="V284" s="137"/>
      <c r="X284" s="122"/>
      <c r="Y284" s="122"/>
      <c r="Z284" s="122"/>
      <c r="AA284" s="122"/>
      <c r="AB284" s="122"/>
      <c r="AC284" s="122"/>
      <c r="AD284" s="122"/>
      <c r="AE284" s="122"/>
    </row>
    <row r="285" spans="1:31" ht="17.25" x14ac:dyDescent="0.35">
      <c r="A285" s="399"/>
      <c r="B285" s="114"/>
      <c r="C285" s="114"/>
      <c r="D285" s="114"/>
      <c r="E285" s="114"/>
      <c r="F285" s="114"/>
      <c r="G285" s="112"/>
      <c r="H285" s="114"/>
      <c r="I285" s="113"/>
      <c r="J285" s="113"/>
      <c r="K285" s="113"/>
      <c r="L285" s="113"/>
      <c r="M285" s="113"/>
      <c r="N285" s="113"/>
      <c r="O285" s="113"/>
      <c r="P285" s="113"/>
      <c r="Q285" s="113"/>
      <c r="R285" s="113"/>
      <c r="S285" s="113"/>
      <c r="T285" s="113"/>
      <c r="U285" s="113"/>
      <c r="V285" s="137"/>
      <c r="X285" s="122"/>
      <c r="Y285" s="122"/>
      <c r="Z285" s="122"/>
      <c r="AA285" s="122"/>
      <c r="AB285" s="122"/>
      <c r="AC285" s="122"/>
      <c r="AD285" s="122"/>
      <c r="AE285" s="122"/>
    </row>
    <row r="286" spans="1:31" ht="17.25" x14ac:dyDescent="0.35">
      <c r="A286" s="399"/>
      <c r="B286" s="114"/>
      <c r="C286" s="114"/>
      <c r="D286" s="114"/>
      <c r="E286" s="114"/>
      <c r="F286" s="114"/>
      <c r="G286" s="112"/>
      <c r="H286" s="114"/>
      <c r="I286" s="113"/>
      <c r="J286" s="113"/>
      <c r="K286" s="113"/>
      <c r="L286" s="113"/>
      <c r="M286" s="113"/>
      <c r="N286" s="113"/>
      <c r="O286" s="113"/>
      <c r="P286" s="113"/>
      <c r="Q286" s="113"/>
      <c r="R286" s="113"/>
      <c r="S286" s="113"/>
      <c r="T286" s="113"/>
      <c r="U286" s="113"/>
      <c r="V286" s="137"/>
      <c r="X286" s="122"/>
      <c r="Y286" s="122"/>
      <c r="Z286" s="122"/>
      <c r="AA286" s="122"/>
      <c r="AB286" s="122"/>
      <c r="AC286" s="122"/>
      <c r="AD286" s="122"/>
      <c r="AE286" s="122"/>
    </row>
    <row r="287" spans="1:31" ht="17.25" x14ac:dyDescent="0.35">
      <c r="A287" s="399"/>
      <c r="B287" s="114"/>
      <c r="C287" s="114"/>
      <c r="D287" s="114"/>
      <c r="E287" s="114"/>
      <c r="F287" s="114"/>
      <c r="G287" s="112"/>
      <c r="H287" s="114"/>
      <c r="I287" s="113"/>
      <c r="J287" s="113"/>
      <c r="K287" s="113"/>
      <c r="L287" s="113"/>
      <c r="M287" s="113"/>
      <c r="N287" s="113"/>
      <c r="O287" s="113"/>
      <c r="P287" s="113"/>
      <c r="Q287" s="113"/>
      <c r="R287" s="113"/>
      <c r="S287" s="113"/>
      <c r="T287" s="113"/>
      <c r="U287" s="113"/>
      <c r="V287" s="137"/>
      <c r="X287" s="122"/>
      <c r="Y287" s="122"/>
      <c r="Z287" s="122"/>
      <c r="AA287" s="122"/>
      <c r="AB287" s="122"/>
      <c r="AC287" s="122"/>
      <c r="AD287" s="122"/>
      <c r="AE287" s="122"/>
    </row>
    <row r="288" spans="1:31" ht="17.25" x14ac:dyDescent="0.35">
      <c r="A288" s="399"/>
      <c r="B288" s="114"/>
      <c r="C288" s="114"/>
      <c r="D288" s="114"/>
      <c r="E288" s="114"/>
      <c r="F288" s="114"/>
      <c r="G288" s="112"/>
      <c r="H288" s="114"/>
      <c r="I288" s="113"/>
      <c r="J288" s="113"/>
      <c r="K288" s="113"/>
      <c r="L288" s="113"/>
      <c r="M288" s="113"/>
      <c r="N288" s="113"/>
      <c r="O288" s="113"/>
      <c r="P288" s="113"/>
      <c r="Q288" s="113"/>
      <c r="R288" s="113"/>
      <c r="S288" s="113"/>
      <c r="T288" s="113"/>
      <c r="U288" s="113"/>
      <c r="V288" s="137"/>
      <c r="X288" s="122"/>
      <c r="Y288" s="122"/>
      <c r="Z288" s="122"/>
      <c r="AA288" s="122"/>
      <c r="AB288" s="122"/>
      <c r="AC288" s="122"/>
      <c r="AD288" s="122"/>
      <c r="AE288" s="122"/>
    </row>
    <row r="289" spans="1:31" ht="17.25" x14ac:dyDescent="0.35">
      <c r="A289" s="399"/>
      <c r="B289" s="114"/>
      <c r="C289" s="114"/>
      <c r="D289" s="114"/>
      <c r="E289" s="114"/>
      <c r="F289" s="114"/>
      <c r="G289" s="112"/>
      <c r="H289" s="114"/>
      <c r="I289" s="113"/>
      <c r="J289" s="113"/>
      <c r="K289" s="113"/>
      <c r="L289" s="113"/>
      <c r="M289" s="113"/>
      <c r="N289" s="113"/>
      <c r="O289" s="113"/>
      <c r="P289" s="113"/>
      <c r="Q289" s="113"/>
      <c r="R289" s="113"/>
      <c r="S289" s="113"/>
      <c r="T289" s="113"/>
      <c r="U289" s="113"/>
      <c r="V289" s="137"/>
      <c r="X289" s="122"/>
      <c r="Y289" s="122"/>
      <c r="Z289" s="122"/>
      <c r="AA289" s="122"/>
      <c r="AB289" s="122"/>
      <c r="AC289" s="122"/>
      <c r="AD289" s="122"/>
      <c r="AE289" s="122"/>
    </row>
    <row r="290" spans="1:31" ht="17.25" x14ac:dyDescent="0.35">
      <c r="A290" s="399"/>
      <c r="B290" s="114"/>
      <c r="C290" s="114"/>
      <c r="D290" s="114"/>
      <c r="E290" s="114"/>
      <c r="F290" s="114"/>
      <c r="G290" s="112"/>
      <c r="H290" s="114"/>
      <c r="I290" s="113"/>
      <c r="J290" s="113"/>
      <c r="K290" s="113"/>
      <c r="L290" s="113"/>
      <c r="M290" s="113"/>
      <c r="N290" s="113"/>
      <c r="O290" s="113"/>
      <c r="P290" s="113"/>
      <c r="Q290" s="113"/>
      <c r="R290" s="113"/>
      <c r="S290" s="113"/>
      <c r="T290" s="113"/>
      <c r="U290" s="113"/>
      <c r="V290" s="137"/>
      <c r="X290" s="122"/>
      <c r="Y290" s="122"/>
      <c r="Z290" s="122"/>
      <c r="AA290" s="122"/>
      <c r="AB290" s="122"/>
      <c r="AC290" s="122"/>
      <c r="AD290" s="122"/>
      <c r="AE290" s="122"/>
    </row>
    <row r="291" spans="1:31" ht="17.25" x14ac:dyDescent="0.35">
      <c r="A291" s="399"/>
      <c r="B291" s="114"/>
      <c r="C291" s="114"/>
      <c r="D291" s="114"/>
      <c r="E291" s="114"/>
      <c r="F291" s="114"/>
      <c r="G291" s="112"/>
      <c r="H291" s="114"/>
      <c r="I291" s="113"/>
      <c r="J291" s="113"/>
      <c r="K291" s="113"/>
      <c r="L291" s="113"/>
      <c r="M291" s="113"/>
      <c r="N291" s="113"/>
      <c r="O291" s="113"/>
      <c r="P291" s="113"/>
      <c r="Q291" s="113"/>
      <c r="R291" s="113"/>
      <c r="S291" s="113"/>
      <c r="T291" s="113"/>
      <c r="U291" s="113"/>
      <c r="V291" s="137"/>
      <c r="X291" s="122"/>
      <c r="Y291" s="122"/>
      <c r="Z291" s="122"/>
      <c r="AA291" s="122"/>
      <c r="AB291" s="122"/>
      <c r="AC291" s="122"/>
      <c r="AD291" s="122"/>
      <c r="AE291" s="122"/>
    </row>
    <row r="292" spans="1:31" ht="17.25" x14ac:dyDescent="0.35">
      <c r="A292" s="400"/>
      <c r="B292" s="114"/>
      <c r="C292" s="114"/>
      <c r="D292" s="114"/>
      <c r="E292" s="114"/>
      <c r="F292" s="114"/>
      <c r="G292" s="112"/>
      <c r="H292" s="114"/>
      <c r="I292" s="113"/>
      <c r="J292" s="113"/>
      <c r="K292" s="113"/>
      <c r="L292" s="113"/>
      <c r="M292" s="113"/>
      <c r="N292" s="113"/>
      <c r="O292" s="113"/>
      <c r="P292" s="113"/>
      <c r="Q292" s="113"/>
      <c r="R292" s="113"/>
      <c r="S292" s="113"/>
      <c r="T292" s="113"/>
      <c r="U292" s="113"/>
      <c r="V292" s="137"/>
      <c r="X292" s="122"/>
      <c r="Y292" s="122"/>
      <c r="Z292" s="122"/>
      <c r="AA292" s="122"/>
      <c r="AB292" s="122"/>
      <c r="AC292" s="122"/>
      <c r="AD292" s="122"/>
      <c r="AE292" s="122"/>
    </row>
    <row r="293" spans="1:31" x14ac:dyDescent="0.25">
      <c r="A293" s="29"/>
      <c r="W293" s="44"/>
    </row>
    <row r="294" spans="1:31" x14ac:dyDescent="0.25">
      <c r="A294" s="29"/>
      <c r="W294" s="44"/>
    </row>
    <row r="295" spans="1:31" x14ac:dyDescent="0.25">
      <c r="A295" s="29"/>
      <c r="W295" s="44"/>
    </row>
    <row r="296" spans="1:31" x14ac:dyDescent="0.25">
      <c r="A296" s="29"/>
      <c r="W296" s="44"/>
    </row>
    <row r="297" spans="1:31" x14ac:dyDescent="0.25">
      <c r="A297" s="29"/>
      <c r="W297" s="44"/>
    </row>
    <row r="298" spans="1:31" x14ac:dyDescent="0.25">
      <c r="A298" s="29"/>
      <c r="W298" s="44"/>
    </row>
    <row r="299" spans="1:31" x14ac:dyDescent="0.25">
      <c r="A299" s="29"/>
      <c r="W299" s="44"/>
    </row>
    <row r="300" spans="1:31" x14ac:dyDescent="0.25">
      <c r="A300" s="29"/>
      <c r="W300" s="44"/>
    </row>
    <row r="301" spans="1:31" x14ac:dyDescent="0.25">
      <c r="A301" s="29"/>
      <c r="W301" s="44"/>
    </row>
    <row r="302" spans="1:31" x14ac:dyDescent="0.25">
      <c r="A302" s="29"/>
      <c r="W302" s="44"/>
    </row>
    <row r="303" spans="1:31" x14ac:dyDescent="0.25">
      <c r="A303" s="29"/>
      <c r="W303" s="44"/>
    </row>
    <row r="304" spans="1:31" x14ac:dyDescent="0.25">
      <c r="A304" s="29"/>
      <c r="W304" s="44"/>
    </row>
    <row r="305" spans="1:23" x14ac:dyDescent="0.25">
      <c r="A305" s="29"/>
      <c r="W305" s="44"/>
    </row>
    <row r="306" spans="1:23" x14ac:dyDescent="0.25">
      <c r="A306" s="29"/>
      <c r="W306" s="44"/>
    </row>
    <row r="307" spans="1:23" x14ac:dyDescent="0.25">
      <c r="A307" s="29"/>
      <c r="W307" s="44"/>
    </row>
    <row r="308" spans="1:23" x14ac:dyDescent="0.25">
      <c r="A308" s="29"/>
      <c r="W308" s="44"/>
    </row>
    <row r="309" spans="1:23" x14ac:dyDescent="0.25">
      <c r="A309" s="29"/>
      <c r="W309" s="44"/>
    </row>
    <row r="310" spans="1:23" x14ac:dyDescent="0.25">
      <c r="A310" s="29"/>
      <c r="W310" s="44"/>
    </row>
    <row r="311" spans="1:23" x14ac:dyDescent="0.25">
      <c r="A311" s="29"/>
      <c r="W311" s="44"/>
    </row>
    <row r="312" spans="1:23" x14ac:dyDescent="0.25">
      <c r="A312" s="29"/>
      <c r="W312" s="44"/>
    </row>
    <row r="313" spans="1:23" x14ac:dyDescent="0.25">
      <c r="A313" s="29"/>
      <c r="W313" s="44"/>
    </row>
    <row r="314" spans="1:23" x14ac:dyDescent="0.25">
      <c r="A314" s="29"/>
      <c r="W314" s="44"/>
    </row>
    <row r="315" spans="1:23" x14ac:dyDescent="0.25">
      <c r="A315" s="29"/>
      <c r="W315" s="44"/>
    </row>
    <row r="316" spans="1:23" x14ac:dyDescent="0.25">
      <c r="A316" s="29"/>
      <c r="W316" s="44"/>
    </row>
    <row r="317" spans="1:23" x14ac:dyDescent="0.25">
      <c r="A317" s="29"/>
      <c r="W317" s="44"/>
    </row>
    <row r="318" spans="1:23" x14ac:dyDescent="0.25">
      <c r="A318" s="29"/>
      <c r="W318" s="44"/>
    </row>
    <row r="319" spans="1:23" x14ac:dyDescent="0.25">
      <c r="A319" s="29"/>
      <c r="W319" s="44"/>
    </row>
    <row r="320" spans="1:23" x14ac:dyDescent="0.25">
      <c r="A320" s="29"/>
      <c r="W320" s="44"/>
    </row>
    <row r="321" spans="1:23" x14ac:dyDescent="0.25">
      <c r="A321" s="29"/>
      <c r="W321" s="44"/>
    </row>
    <row r="322" spans="1:23" x14ac:dyDescent="0.25">
      <c r="A322" s="29"/>
      <c r="W322" s="44"/>
    </row>
    <row r="323" spans="1:23" x14ac:dyDescent="0.25">
      <c r="A323" s="29"/>
      <c r="W323" s="44"/>
    </row>
    <row r="324" spans="1:23" x14ac:dyDescent="0.25">
      <c r="A324" s="29"/>
      <c r="W324" s="44"/>
    </row>
    <row r="325" spans="1:23" x14ac:dyDescent="0.25">
      <c r="A325" s="29"/>
      <c r="W325" s="44"/>
    </row>
    <row r="326" spans="1:23" x14ac:dyDescent="0.25">
      <c r="A326" s="29"/>
      <c r="W326" s="44"/>
    </row>
    <row r="327" spans="1:23" x14ac:dyDescent="0.25">
      <c r="A327" s="29"/>
      <c r="W327" s="44"/>
    </row>
    <row r="328" spans="1:23" x14ac:dyDescent="0.25">
      <c r="A328" s="29"/>
      <c r="W328" s="44"/>
    </row>
    <row r="329" spans="1:23" x14ac:dyDescent="0.25">
      <c r="A329" s="29"/>
      <c r="W329" s="44"/>
    </row>
    <row r="330" spans="1:23" x14ac:dyDescent="0.25">
      <c r="A330" s="29"/>
      <c r="W330" s="44"/>
    </row>
    <row r="331" spans="1:23" x14ac:dyDescent="0.25">
      <c r="A331" s="29"/>
      <c r="W331" s="44"/>
    </row>
    <row r="332" spans="1:23" x14ac:dyDescent="0.25">
      <c r="A332" s="29"/>
      <c r="W332" s="44"/>
    </row>
    <row r="333" spans="1:23" x14ac:dyDescent="0.25">
      <c r="A333" s="29"/>
      <c r="W333" s="44"/>
    </row>
    <row r="334" spans="1:23" x14ac:dyDescent="0.25">
      <c r="A334" s="29"/>
      <c r="W334" s="44"/>
    </row>
    <row r="335" spans="1:23" x14ac:dyDescent="0.25">
      <c r="A335" s="29"/>
      <c r="W335" s="44"/>
    </row>
    <row r="336" spans="1:23" x14ac:dyDescent="0.25">
      <c r="A336" s="29"/>
      <c r="W336" s="44"/>
    </row>
    <row r="337" spans="1:23" x14ac:dyDescent="0.25">
      <c r="A337" s="29"/>
      <c r="W337" s="44"/>
    </row>
    <row r="338" spans="1:23" x14ac:dyDescent="0.25">
      <c r="A338" s="29"/>
      <c r="W338" s="44"/>
    </row>
    <row r="339" spans="1:23" x14ac:dyDescent="0.25">
      <c r="A339" s="29"/>
      <c r="W339" s="44"/>
    </row>
    <row r="340" spans="1:23" x14ac:dyDescent="0.25">
      <c r="A340" s="29"/>
      <c r="W340" s="44"/>
    </row>
    <row r="341" spans="1:23" x14ac:dyDescent="0.25">
      <c r="A341" s="29"/>
      <c r="W341" s="44"/>
    </row>
    <row r="342" spans="1:23" x14ac:dyDescent="0.25">
      <c r="A342" s="29"/>
      <c r="W342" s="44"/>
    </row>
    <row r="343" spans="1:23" x14ac:dyDescent="0.25">
      <c r="A343" s="29"/>
      <c r="W343" s="44"/>
    </row>
    <row r="344" spans="1:23" x14ac:dyDescent="0.25">
      <c r="A344" s="29"/>
      <c r="W344" s="44"/>
    </row>
    <row r="345" spans="1:23" x14ac:dyDescent="0.25">
      <c r="A345" s="29"/>
      <c r="W345" s="44"/>
    </row>
    <row r="346" spans="1:23" x14ac:dyDescent="0.25">
      <c r="A346" s="29"/>
      <c r="W346" s="44"/>
    </row>
    <row r="347" spans="1:23" x14ac:dyDescent="0.25">
      <c r="A347" s="29"/>
      <c r="W347" s="44"/>
    </row>
    <row r="348" spans="1:23" x14ac:dyDescent="0.25">
      <c r="A348" s="29"/>
      <c r="W348" s="44"/>
    </row>
    <row r="349" spans="1:23" x14ac:dyDescent="0.25">
      <c r="A349" s="29"/>
      <c r="W349" s="44"/>
    </row>
    <row r="350" spans="1:23" x14ac:dyDescent="0.25">
      <c r="A350" s="29"/>
      <c r="W350" s="44"/>
    </row>
    <row r="351" spans="1:23" x14ac:dyDescent="0.25">
      <c r="A351" s="29"/>
      <c r="W351" s="44"/>
    </row>
    <row r="352" spans="1:23" x14ac:dyDescent="0.25">
      <c r="A352" s="29"/>
      <c r="W352" s="44"/>
    </row>
    <row r="353" spans="1:23" x14ac:dyDescent="0.25">
      <c r="A353" s="29"/>
      <c r="W353" s="44"/>
    </row>
    <row r="354" spans="1:23" x14ac:dyDescent="0.25">
      <c r="A354" s="29"/>
      <c r="W354" s="44"/>
    </row>
    <row r="355" spans="1:23" x14ac:dyDescent="0.25">
      <c r="A355" s="29"/>
      <c r="W355" s="44"/>
    </row>
    <row r="356" spans="1:23" x14ac:dyDescent="0.25">
      <c r="A356" s="29"/>
      <c r="W356" s="44"/>
    </row>
    <row r="357" spans="1:23" x14ac:dyDescent="0.25">
      <c r="A357" s="29"/>
      <c r="W357" s="44"/>
    </row>
    <row r="358" spans="1:23" x14ac:dyDescent="0.25">
      <c r="A358" s="29"/>
      <c r="W358" s="44"/>
    </row>
    <row r="359" spans="1:23" x14ac:dyDescent="0.25">
      <c r="A359" s="29"/>
      <c r="W359" s="44"/>
    </row>
    <row r="360" spans="1:23" x14ac:dyDescent="0.25">
      <c r="A360" s="29"/>
      <c r="W360" s="44"/>
    </row>
    <row r="361" spans="1:23" x14ac:dyDescent="0.25">
      <c r="A361" s="29"/>
      <c r="W361" s="44"/>
    </row>
    <row r="362" spans="1:23" x14ac:dyDescent="0.25">
      <c r="A362" s="29"/>
      <c r="W362" s="44"/>
    </row>
    <row r="363" spans="1:23" x14ac:dyDescent="0.25">
      <c r="A363" s="29"/>
      <c r="W363" s="44"/>
    </row>
    <row r="364" spans="1:23" x14ac:dyDescent="0.25">
      <c r="A364" s="29"/>
      <c r="W364" s="44"/>
    </row>
    <row r="365" spans="1:23" x14ac:dyDescent="0.25">
      <c r="A365" s="29"/>
      <c r="W365" s="44"/>
    </row>
    <row r="366" spans="1:23" x14ac:dyDescent="0.25">
      <c r="A366" s="29"/>
      <c r="W366" s="44"/>
    </row>
    <row r="367" spans="1:23" x14ac:dyDescent="0.25">
      <c r="A367" s="29"/>
      <c r="W367" s="44"/>
    </row>
    <row r="368" spans="1:23" x14ac:dyDescent="0.25">
      <c r="A368" s="29"/>
      <c r="W368" s="44"/>
    </row>
    <row r="369" spans="1:23" x14ac:dyDescent="0.25">
      <c r="A369" s="29"/>
      <c r="W369" s="44"/>
    </row>
    <row r="370" spans="1:23" x14ac:dyDescent="0.25">
      <c r="A370" s="29"/>
      <c r="W370" s="44"/>
    </row>
    <row r="371" spans="1:23" x14ac:dyDescent="0.25">
      <c r="A371" s="29"/>
      <c r="W371" s="44"/>
    </row>
    <row r="372" spans="1:23" x14ac:dyDescent="0.25">
      <c r="A372" s="29"/>
      <c r="W372" s="44"/>
    </row>
    <row r="373" spans="1:23" x14ac:dyDescent="0.25">
      <c r="A373" s="29"/>
    </row>
    <row r="374" spans="1:23" x14ac:dyDescent="0.25">
      <c r="A374" s="29"/>
    </row>
    <row r="375" spans="1:23" x14ac:dyDescent="0.25">
      <c r="A375" s="29"/>
    </row>
    <row r="376" spans="1:23" x14ac:dyDescent="0.25">
      <c r="A376" s="29"/>
    </row>
    <row r="377" spans="1:23" x14ac:dyDescent="0.25">
      <c r="A377" s="29"/>
    </row>
    <row r="378" spans="1:23" x14ac:dyDescent="0.25">
      <c r="A378" s="29"/>
    </row>
    <row r="379" spans="1:23" x14ac:dyDescent="0.25">
      <c r="A379" s="29"/>
    </row>
    <row r="380" spans="1:23" x14ac:dyDescent="0.25">
      <c r="A380" s="29"/>
    </row>
    <row r="381" spans="1:23" x14ac:dyDescent="0.25">
      <c r="A381" s="29"/>
    </row>
    <row r="382" spans="1:23" x14ac:dyDescent="0.25">
      <c r="A382" s="29"/>
    </row>
    <row r="383" spans="1:23" x14ac:dyDescent="0.25">
      <c r="A383" s="29"/>
    </row>
    <row r="384" spans="1:23" x14ac:dyDescent="0.25">
      <c r="A384" s="29"/>
    </row>
    <row r="385" spans="1:1" x14ac:dyDescent="0.25">
      <c r="A385" s="29"/>
    </row>
    <row r="386" spans="1:1" x14ac:dyDescent="0.25">
      <c r="A386" s="29"/>
    </row>
    <row r="387" spans="1:1" x14ac:dyDescent="0.25">
      <c r="A387" s="29"/>
    </row>
    <row r="388" spans="1:1" x14ac:dyDescent="0.25">
      <c r="A388" s="29"/>
    </row>
    <row r="389" spans="1:1" x14ac:dyDescent="0.25">
      <c r="A389" s="29"/>
    </row>
    <row r="390" spans="1:1" x14ac:dyDescent="0.25">
      <c r="A390" s="29"/>
    </row>
    <row r="391" spans="1:1" x14ac:dyDescent="0.25">
      <c r="A391" s="29"/>
    </row>
    <row r="392" spans="1:1" x14ac:dyDescent="0.25">
      <c r="A392" s="29"/>
    </row>
    <row r="393" spans="1:1" x14ac:dyDescent="0.25">
      <c r="A393" s="29"/>
    </row>
    <row r="394" spans="1:1" x14ac:dyDescent="0.25">
      <c r="A394" s="29"/>
    </row>
    <row r="395" spans="1:1" x14ac:dyDescent="0.25">
      <c r="A395" s="29"/>
    </row>
    <row r="396" spans="1:1" x14ac:dyDescent="0.25">
      <c r="A396" s="29"/>
    </row>
    <row r="397" spans="1:1" x14ac:dyDescent="0.25">
      <c r="A397" s="29"/>
    </row>
    <row r="398" spans="1:1" x14ac:dyDescent="0.25">
      <c r="A398" s="29"/>
    </row>
    <row r="399" spans="1:1" x14ac:dyDescent="0.25">
      <c r="A399" s="29"/>
    </row>
    <row r="400" spans="1:1" x14ac:dyDescent="0.25">
      <c r="A400" s="29"/>
    </row>
    <row r="401" spans="1:1" x14ac:dyDescent="0.25">
      <c r="A401" s="29"/>
    </row>
    <row r="402" spans="1:1" x14ac:dyDescent="0.25">
      <c r="A402" s="29"/>
    </row>
    <row r="403" spans="1:1" x14ac:dyDescent="0.25">
      <c r="A403" s="29"/>
    </row>
    <row r="404" spans="1:1" x14ac:dyDescent="0.25">
      <c r="A404" s="29"/>
    </row>
    <row r="405" spans="1:1" x14ac:dyDescent="0.25">
      <c r="A405" s="29"/>
    </row>
    <row r="406" spans="1:1" x14ac:dyDescent="0.25">
      <c r="A406" s="29"/>
    </row>
    <row r="407" spans="1:1" x14ac:dyDescent="0.25">
      <c r="A407" s="29"/>
    </row>
    <row r="408" spans="1:1" x14ac:dyDescent="0.25">
      <c r="A408" s="29"/>
    </row>
    <row r="409" spans="1:1" x14ac:dyDescent="0.25">
      <c r="A409" s="29"/>
    </row>
    <row r="410" spans="1:1" x14ac:dyDescent="0.25">
      <c r="A410" s="29"/>
    </row>
    <row r="411" spans="1:1" x14ac:dyDescent="0.25">
      <c r="A411" s="29"/>
    </row>
    <row r="412" spans="1:1" x14ac:dyDescent="0.25">
      <c r="A412" s="29"/>
    </row>
    <row r="413" spans="1:1" x14ac:dyDescent="0.25">
      <c r="A413" s="29"/>
    </row>
    <row r="414" spans="1:1" x14ac:dyDescent="0.25">
      <c r="A414" s="29"/>
    </row>
    <row r="415" spans="1:1" x14ac:dyDescent="0.25">
      <c r="A415" s="29"/>
    </row>
    <row r="416" spans="1:1" x14ac:dyDescent="0.25">
      <c r="A416" s="29"/>
    </row>
    <row r="417" spans="1:1" x14ac:dyDescent="0.25">
      <c r="A417" s="29"/>
    </row>
    <row r="418" spans="1:1" x14ac:dyDescent="0.25">
      <c r="A418" s="29"/>
    </row>
    <row r="419" spans="1:1" x14ac:dyDescent="0.25">
      <c r="A419" s="29"/>
    </row>
    <row r="420" spans="1:1" x14ac:dyDescent="0.25">
      <c r="A420" s="29"/>
    </row>
    <row r="421" spans="1:1" x14ac:dyDescent="0.25">
      <c r="A421" s="29"/>
    </row>
  </sheetData>
  <mergeCells count="67">
    <mergeCell ref="AJ29:AJ30"/>
    <mergeCell ref="AC29:AI29"/>
    <mergeCell ref="V29:AB29"/>
    <mergeCell ref="B25:E25"/>
    <mergeCell ref="F25:G25"/>
    <mergeCell ref="O29:U29"/>
    <mergeCell ref="H29:N29"/>
    <mergeCell ref="F29:F30"/>
    <mergeCell ref="G29:G30"/>
    <mergeCell ref="S142:U142"/>
    <mergeCell ref="V142:V143"/>
    <mergeCell ref="F142:F143"/>
    <mergeCell ref="G142:I142"/>
    <mergeCell ref="J142:L142"/>
    <mergeCell ref="M142:O142"/>
    <mergeCell ref="P142:R142"/>
    <mergeCell ref="A142:A143"/>
    <mergeCell ref="B142:B143"/>
    <mergeCell ref="C142:C143"/>
    <mergeCell ref="D142:D143"/>
    <mergeCell ref="E142:E143"/>
    <mergeCell ref="F18:G18"/>
    <mergeCell ref="F19:G19"/>
    <mergeCell ref="A29:A30"/>
    <mergeCell ref="B29:B30"/>
    <mergeCell ref="C29:C30"/>
    <mergeCell ref="E29:E30"/>
    <mergeCell ref="D29:D30"/>
    <mergeCell ref="B19:E19"/>
    <mergeCell ref="B18:E18"/>
    <mergeCell ref="B23:E23"/>
    <mergeCell ref="F23:G23"/>
    <mergeCell ref="B24:E24"/>
    <mergeCell ref="B22:E22"/>
    <mergeCell ref="F20:G20"/>
    <mergeCell ref="B21:E21"/>
    <mergeCell ref="B20:E20"/>
    <mergeCell ref="A3:L4"/>
    <mergeCell ref="B9:E9"/>
    <mergeCell ref="B14:E14"/>
    <mergeCell ref="B17:E17"/>
    <mergeCell ref="F17:G17"/>
    <mergeCell ref="F11:I11"/>
    <mergeCell ref="F10:I10"/>
    <mergeCell ref="F9:I9"/>
    <mergeCell ref="F14:I14"/>
    <mergeCell ref="F13:I13"/>
    <mergeCell ref="F12:I12"/>
    <mergeCell ref="V78:AB78"/>
    <mergeCell ref="A78:A79"/>
    <mergeCell ref="B78:B79"/>
    <mergeCell ref="C78:C79"/>
    <mergeCell ref="D78:D79"/>
    <mergeCell ref="H78:H79"/>
    <mergeCell ref="E78:E79"/>
    <mergeCell ref="F78:F79"/>
    <mergeCell ref="G78:G79"/>
    <mergeCell ref="K78:K79"/>
    <mergeCell ref="L78:L79"/>
    <mergeCell ref="M78:M79"/>
    <mergeCell ref="I78:I79"/>
    <mergeCell ref="J78:J79"/>
    <mergeCell ref="A144:A169"/>
    <mergeCell ref="A170:A200"/>
    <mergeCell ref="A201:A229"/>
    <mergeCell ref="A230:A257"/>
    <mergeCell ref="A258:A292"/>
  </mergeCells>
  <pageMargins left="0.25" right="0.25" top="0.75" bottom="0.75" header="0.3" footer="0.3"/>
  <pageSetup scale="35"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A1:AB479"/>
  <sheetViews>
    <sheetView showGridLines="0" zoomScale="90" zoomScaleNormal="90" workbookViewId="0">
      <selection activeCell="A39" sqref="A39"/>
    </sheetView>
  </sheetViews>
  <sheetFormatPr defaultRowHeight="15" x14ac:dyDescent="0.25"/>
  <cols>
    <col min="1" max="1" width="5.42578125" customWidth="1"/>
    <col min="2" max="2" width="64.140625" customWidth="1"/>
    <col min="3" max="3" width="17.42578125" customWidth="1"/>
    <col min="4" max="4" width="14.85546875" customWidth="1"/>
    <col min="5" max="5" width="17.5703125" customWidth="1"/>
    <col min="6" max="6" width="18.5703125" customWidth="1"/>
    <col min="7" max="7" width="21" customWidth="1"/>
    <col min="8" max="8" width="9.5703125" customWidth="1"/>
    <col min="9" max="10" width="8" customWidth="1"/>
    <col min="11" max="11" width="12.7109375" customWidth="1"/>
    <col min="12" max="12" width="10.140625" customWidth="1"/>
    <col min="13" max="13" width="13.28515625" customWidth="1"/>
    <col min="14" max="14" width="10.7109375" customWidth="1"/>
    <col min="15" max="15" width="12.42578125" style="200" hidden="1" customWidth="1"/>
    <col min="16" max="16" width="12.42578125" style="200" customWidth="1"/>
    <col min="17" max="17" width="83.85546875" customWidth="1"/>
    <col min="18" max="28" width="11.85546875" customWidth="1"/>
  </cols>
  <sheetData>
    <row r="1" spans="1:22" ht="24" customHeight="1" x14ac:dyDescent="0.35">
      <c r="A1" s="1" t="s">
        <v>67</v>
      </c>
      <c r="C1" s="2"/>
      <c r="D1" s="2"/>
      <c r="E1" s="2"/>
      <c r="F1" s="2"/>
      <c r="G1" s="2"/>
      <c r="H1" s="2"/>
      <c r="I1" s="2"/>
      <c r="J1" s="2"/>
      <c r="K1" s="2"/>
      <c r="L1" s="2"/>
      <c r="M1" s="2"/>
      <c r="N1" s="2"/>
      <c r="O1" s="196"/>
      <c r="P1" s="196"/>
      <c r="Q1" s="13"/>
      <c r="R1" s="2"/>
      <c r="S1" s="17"/>
    </row>
    <row r="2" spans="1:22" ht="9.75" customHeight="1" x14ac:dyDescent="0.35">
      <c r="A2" s="1"/>
      <c r="C2" s="2"/>
      <c r="D2" s="2"/>
      <c r="E2" s="2"/>
      <c r="F2" s="2"/>
      <c r="G2" s="2"/>
      <c r="H2" s="2"/>
      <c r="I2" s="2"/>
      <c r="J2" s="2"/>
      <c r="K2" s="2"/>
      <c r="L2" s="2"/>
      <c r="M2" s="2"/>
      <c r="N2" s="2"/>
      <c r="O2" s="196"/>
      <c r="P2" s="196"/>
      <c r="Q2" s="13"/>
      <c r="R2" s="2"/>
      <c r="S2" s="17"/>
    </row>
    <row r="3" spans="1:22" s="27" customFormat="1" x14ac:dyDescent="0.25">
      <c r="A3" s="4" t="s">
        <v>0</v>
      </c>
      <c r="O3" s="28"/>
      <c r="P3" s="28"/>
      <c r="Q3" s="32"/>
      <c r="S3" s="33"/>
    </row>
    <row r="4" spans="1:22" s="27" customFormat="1" ht="15" customHeight="1" x14ac:dyDescent="0.25">
      <c r="A4" s="374" t="s">
        <v>460</v>
      </c>
      <c r="B4" s="374"/>
      <c r="C4" s="374"/>
      <c r="D4" s="374"/>
      <c r="E4" s="374"/>
      <c r="F4" s="374"/>
      <c r="G4" s="374"/>
      <c r="H4" s="374"/>
      <c r="I4" s="374"/>
      <c r="J4" s="374"/>
      <c r="K4" s="374"/>
      <c r="L4" s="35"/>
      <c r="M4" s="35"/>
      <c r="N4" s="35"/>
      <c r="O4" s="197"/>
      <c r="P4" s="197"/>
      <c r="Q4" s="35"/>
      <c r="R4" s="35"/>
      <c r="S4" s="34"/>
      <c r="T4" s="35"/>
      <c r="U4" s="35"/>
    </row>
    <row r="5" spans="1:22" s="27" customFormat="1" ht="19.5" customHeight="1" x14ac:dyDescent="0.25">
      <c r="A5" s="374"/>
      <c r="B5" s="374"/>
      <c r="C5" s="374"/>
      <c r="D5" s="374"/>
      <c r="E5" s="374"/>
      <c r="F5" s="374"/>
      <c r="G5" s="374"/>
      <c r="H5" s="374"/>
      <c r="I5" s="374"/>
      <c r="J5" s="374"/>
      <c r="K5" s="374"/>
      <c r="L5" s="35"/>
      <c r="M5" s="35"/>
      <c r="N5" s="35"/>
      <c r="O5" s="197"/>
      <c r="P5" s="197"/>
      <c r="Q5" s="35"/>
      <c r="R5" s="35"/>
      <c r="S5" s="34"/>
      <c r="T5" s="35"/>
      <c r="U5" s="35"/>
    </row>
    <row r="6" spans="1:22" s="27" customFormat="1" x14ac:dyDescent="0.25">
      <c r="A6" s="4" t="s">
        <v>78</v>
      </c>
      <c r="O6" s="28"/>
      <c r="P6" s="28"/>
      <c r="Q6" s="32"/>
      <c r="S6" s="33"/>
    </row>
    <row r="7" spans="1:22" s="27" customFormat="1" x14ac:dyDescent="0.25">
      <c r="A7" s="374" t="s">
        <v>461</v>
      </c>
      <c r="B7" s="374"/>
      <c r="C7" s="374"/>
      <c r="D7" s="374"/>
      <c r="E7" s="374"/>
      <c r="F7" s="374"/>
      <c r="G7" s="374"/>
      <c r="H7" s="374"/>
      <c r="I7" s="374"/>
      <c r="J7" s="374"/>
      <c r="K7" s="374"/>
      <c r="L7" s="374"/>
      <c r="M7" s="374"/>
      <c r="N7" s="374"/>
      <c r="O7" s="374"/>
      <c r="P7" s="374"/>
      <c r="Q7" s="374"/>
      <c r="R7" s="374"/>
      <c r="S7" s="34"/>
      <c r="T7" s="35"/>
      <c r="U7" s="35"/>
    </row>
    <row r="8" spans="1:22" s="27" customFormat="1" x14ac:dyDescent="0.25">
      <c r="A8" s="374"/>
      <c r="B8" s="374"/>
      <c r="C8" s="374"/>
      <c r="D8" s="374"/>
      <c r="E8" s="374"/>
      <c r="F8" s="374"/>
      <c r="G8" s="374"/>
      <c r="H8" s="374"/>
      <c r="I8" s="374"/>
      <c r="J8" s="374"/>
      <c r="K8" s="374"/>
      <c r="L8" s="374"/>
      <c r="M8" s="374"/>
      <c r="N8" s="374"/>
      <c r="O8" s="374"/>
      <c r="P8" s="374"/>
      <c r="Q8" s="374"/>
      <c r="R8" s="374"/>
      <c r="S8" s="34"/>
      <c r="T8" s="35"/>
      <c r="U8" s="35"/>
    </row>
    <row r="9" spans="1:22" s="27" customFormat="1" x14ac:dyDescent="0.25">
      <c r="A9" s="4" t="s">
        <v>462</v>
      </c>
      <c r="B9" s="36"/>
      <c r="C9" s="36"/>
      <c r="D9" s="36"/>
      <c r="E9" s="36"/>
      <c r="F9" s="36"/>
      <c r="G9" s="36"/>
      <c r="H9" s="36"/>
      <c r="I9" s="36"/>
      <c r="J9" s="36"/>
      <c r="K9" s="36"/>
      <c r="L9" s="36"/>
      <c r="M9" s="36"/>
      <c r="N9" s="36"/>
      <c r="O9" s="198"/>
      <c r="P9" s="198"/>
      <c r="Q9" s="37"/>
      <c r="S9" s="33"/>
    </row>
    <row r="10" spans="1:22" s="27" customFormat="1" x14ac:dyDescent="0.25">
      <c r="A10" s="38" t="s">
        <v>431</v>
      </c>
      <c r="B10" s="38"/>
      <c r="C10" s="38"/>
      <c r="D10" s="38"/>
      <c r="E10" s="38"/>
      <c r="F10" s="38"/>
      <c r="G10" s="38"/>
      <c r="H10" s="38"/>
      <c r="I10" s="38"/>
      <c r="J10" s="38"/>
      <c r="K10" s="38"/>
      <c r="L10" s="38"/>
      <c r="M10" s="38"/>
      <c r="N10" s="38"/>
      <c r="O10" s="199"/>
      <c r="P10" s="199"/>
      <c r="Q10" s="39"/>
      <c r="R10" s="38"/>
      <c r="S10" s="40"/>
      <c r="T10" s="38"/>
      <c r="U10" s="38"/>
    </row>
    <row r="11" spans="1:22" s="27" customFormat="1" x14ac:dyDescent="0.25">
      <c r="O11" s="28"/>
      <c r="P11" s="28"/>
    </row>
    <row r="12" spans="1:22" ht="18.75" x14ac:dyDescent="0.3">
      <c r="A12" s="31" t="s">
        <v>432</v>
      </c>
    </row>
    <row r="13" spans="1:22" ht="15.75" x14ac:dyDescent="0.25">
      <c r="A13" s="3" t="s">
        <v>160</v>
      </c>
      <c r="C13" s="5"/>
      <c r="D13" s="5"/>
      <c r="E13" s="5"/>
      <c r="F13" s="5"/>
      <c r="G13" s="108" t="s">
        <v>378</v>
      </c>
      <c r="H13" s="5"/>
      <c r="M13" s="5"/>
      <c r="N13" s="5"/>
      <c r="O13" s="201"/>
      <c r="P13" s="201"/>
      <c r="Q13" s="15"/>
      <c r="S13" s="18"/>
      <c r="T13" s="5"/>
      <c r="U13" s="5"/>
      <c r="V13" s="5"/>
    </row>
    <row r="14" spans="1:22" s="27" customFormat="1" x14ac:dyDescent="0.25">
      <c r="A14" s="41" t="s">
        <v>205</v>
      </c>
      <c r="B14" s="42" t="s">
        <v>433</v>
      </c>
      <c r="C14" s="443"/>
      <c r="D14" s="443"/>
      <c r="E14" s="443"/>
      <c r="F14" s="5"/>
      <c r="G14" s="120"/>
      <c r="H14" s="120"/>
      <c r="I14" s="120"/>
      <c r="J14" s="55"/>
      <c r="K14" s="55"/>
      <c r="L14" s="55"/>
      <c r="O14" s="28"/>
      <c r="P14" s="28"/>
      <c r="Q14" s="32"/>
      <c r="S14" s="33"/>
    </row>
    <row r="15" spans="1:22" s="27" customFormat="1" x14ac:dyDescent="0.25">
      <c r="A15" s="41" t="s">
        <v>206</v>
      </c>
      <c r="B15" s="42" t="s">
        <v>371</v>
      </c>
      <c r="C15" s="443"/>
      <c r="D15" s="443"/>
      <c r="E15" s="443"/>
      <c r="F15" s="5"/>
      <c r="G15" s="120"/>
      <c r="H15" s="120"/>
      <c r="I15" s="120"/>
      <c r="J15" s="55"/>
      <c r="K15" s="55"/>
      <c r="L15" s="55"/>
      <c r="O15" s="28"/>
      <c r="P15" s="28"/>
      <c r="Q15" s="32"/>
      <c r="R15" s="32"/>
      <c r="S15" s="32"/>
    </row>
    <row r="16" spans="1:22" s="27" customFormat="1" x14ac:dyDescent="0.25">
      <c r="A16" s="41" t="s">
        <v>207</v>
      </c>
      <c r="B16" s="43" t="s">
        <v>372</v>
      </c>
      <c r="C16" s="443"/>
      <c r="D16" s="443"/>
      <c r="E16" s="443"/>
      <c r="F16" s="5"/>
      <c r="G16" s="120"/>
      <c r="H16" s="120"/>
      <c r="I16" s="120"/>
      <c r="J16" s="55"/>
      <c r="K16" s="55"/>
      <c r="L16" s="55"/>
      <c r="O16" s="28"/>
      <c r="P16" s="28"/>
      <c r="Q16" s="32"/>
      <c r="R16" s="32"/>
      <c r="S16" s="32"/>
    </row>
    <row r="17" spans="1:19" s="27" customFormat="1" x14ac:dyDescent="0.25">
      <c r="A17" s="41" t="s">
        <v>208</v>
      </c>
      <c r="B17" s="42" t="s">
        <v>434</v>
      </c>
      <c r="C17" s="443"/>
      <c r="D17" s="443"/>
      <c r="E17" s="443"/>
      <c r="F17" s="5"/>
      <c r="G17" s="120"/>
      <c r="H17" s="120"/>
      <c r="I17" s="120"/>
      <c r="J17" s="55"/>
      <c r="K17" s="55"/>
      <c r="L17" s="55"/>
      <c r="O17" s="28"/>
      <c r="P17" s="28"/>
      <c r="Q17" s="32"/>
      <c r="R17" s="32"/>
      <c r="S17" s="32"/>
    </row>
    <row r="18" spans="1:19" s="27" customFormat="1" x14ac:dyDescent="0.25">
      <c r="A18" s="41" t="s">
        <v>209</v>
      </c>
      <c r="B18" s="43" t="s">
        <v>370</v>
      </c>
      <c r="C18" s="443"/>
      <c r="D18" s="443"/>
      <c r="E18" s="443"/>
      <c r="F18" s="5"/>
      <c r="G18" s="120"/>
      <c r="H18" s="120"/>
      <c r="I18" s="120"/>
      <c r="J18" s="55"/>
      <c r="K18" s="55"/>
      <c r="L18" s="55"/>
      <c r="O18" s="28"/>
      <c r="P18" s="28"/>
      <c r="Q18" s="32"/>
      <c r="R18" s="32"/>
      <c r="S18" s="32"/>
    </row>
    <row r="19" spans="1:19" s="27" customFormat="1" x14ac:dyDescent="0.25">
      <c r="A19" s="41" t="s">
        <v>210</v>
      </c>
      <c r="B19" s="42" t="s">
        <v>373</v>
      </c>
      <c r="C19" s="443"/>
      <c r="D19" s="443"/>
      <c r="E19" s="443"/>
      <c r="F19" s="5"/>
      <c r="G19" s="120"/>
      <c r="H19" s="120"/>
      <c r="I19" s="120"/>
      <c r="J19" s="55"/>
      <c r="K19" s="55"/>
      <c r="L19" s="55"/>
      <c r="O19" s="28"/>
      <c r="P19" s="28"/>
      <c r="Q19" s="32"/>
      <c r="R19" s="32"/>
      <c r="S19" s="32"/>
    </row>
    <row r="20" spans="1:19" s="28" customFormat="1" x14ac:dyDescent="0.25">
      <c r="A20" s="32"/>
      <c r="B20" s="37"/>
      <c r="C20" s="59"/>
      <c r="D20" s="59"/>
      <c r="E20" s="59"/>
      <c r="F20" s="5"/>
      <c r="G20" s="59"/>
      <c r="H20" s="59"/>
      <c r="Q20" s="32"/>
      <c r="R20" s="32"/>
      <c r="S20" s="32"/>
    </row>
    <row r="21" spans="1:19" s="11" customFormat="1" ht="15.75" x14ac:dyDescent="0.25">
      <c r="A21" s="3" t="s">
        <v>435</v>
      </c>
      <c r="B21" s="14"/>
      <c r="C21" s="10"/>
      <c r="D21" s="10"/>
      <c r="E21" s="10"/>
      <c r="F21" s="5"/>
      <c r="G21" s="108" t="s">
        <v>378</v>
      </c>
      <c r="H21" s="10"/>
      <c r="Q21" s="12"/>
      <c r="R21" s="12"/>
      <c r="S21" s="12"/>
    </row>
    <row r="22" spans="1:19" s="27" customFormat="1" x14ac:dyDescent="0.25">
      <c r="A22" s="379" t="s">
        <v>211</v>
      </c>
      <c r="B22" s="447" t="str">
        <f>IF(General!C9="","Please list the sources of funding to the school.","Please list the sources of funding to the "&amp;General!C9&amp;".")</f>
        <v>Please list the sources of funding to the school.</v>
      </c>
      <c r="C22" s="443"/>
      <c r="D22" s="443"/>
      <c r="E22" s="443"/>
      <c r="F22" s="5"/>
      <c r="G22" s="120"/>
      <c r="H22" s="120"/>
      <c r="I22" s="120"/>
      <c r="K22" s="55"/>
      <c r="L22" s="55"/>
      <c r="O22" s="28"/>
      <c r="P22" s="28"/>
      <c r="Q22" s="32"/>
      <c r="R22" s="32"/>
      <c r="S22" s="32"/>
    </row>
    <row r="23" spans="1:19" s="27" customFormat="1" x14ac:dyDescent="0.25">
      <c r="A23" s="380"/>
      <c r="B23" s="448"/>
      <c r="C23" s="413"/>
      <c r="D23" s="444"/>
      <c r="E23" s="414"/>
      <c r="F23" s="5"/>
      <c r="G23" s="120"/>
      <c r="H23" s="120"/>
      <c r="I23" s="120"/>
      <c r="K23" s="55"/>
      <c r="L23" s="55"/>
      <c r="O23" s="28"/>
      <c r="P23" s="28"/>
      <c r="Q23" s="32"/>
      <c r="R23" s="32"/>
      <c r="S23" s="32"/>
    </row>
    <row r="24" spans="1:19" s="27" customFormat="1" x14ac:dyDescent="0.25">
      <c r="A24" s="380"/>
      <c r="B24" s="448"/>
      <c r="C24" s="413"/>
      <c r="D24" s="444"/>
      <c r="E24" s="414"/>
      <c r="F24" s="5"/>
      <c r="G24" s="120"/>
      <c r="H24" s="120"/>
      <c r="I24" s="120"/>
      <c r="K24" s="55"/>
      <c r="L24" s="55"/>
      <c r="O24" s="28"/>
      <c r="P24" s="28"/>
      <c r="Q24" s="32"/>
      <c r="R24" s="32"/>
      <c r="S24" s="32"/>
    </row>
    <row r="25" spans="1:19" s="27" customFormat="1" x14ac:dyDescent="0.25">
      <c r="A25" s="380"/>
      <c r="B25" s="448"/>
      <c r="C25" s="413"/>
      <c r="D25" s="444"/>
      <c r="E25" s="414"/>
      <c r="F25" s="5"/>
      <c r="G25" s="120"/>
      <c r="H25" s="120"/>
      <c r="I25" s="120"/>
      <c r="K25" s="55"/>
      <c r="L25" s="55"/>
      <c r="O25" s="28"/>
      <c r="P25" s="28"/>
      <c r="Q25" s="32"/>
      <c r="R25" s="32"/>
      <c r="S25" s="32"/>
    </row>
    <row r="26" spans="1:19" s="27" customFormat="1" x14ac:dyDescent="0.25">
      <c r="A26" s="380"/>
      <c r="B26" s="448"/>
      <c r="C26" s="413"/>
      <c r="D26" s="444"/>
      <c r="E26" s="414"/>
      <c r="F26" s="5"/>
      <c r="G26" s="120"/>
      <c r="H26" s="120"/>
      <c r="I26" s="120"/>
      <c r="K26" s="55"/>
      <c r="L26" s="55"/>
      <c r="O26" s="28"/>
      <c r="P26" s="28"/>
      <c r="Q26" s="32"/>
      <c r="R26" s="32"/>
      <c r="S26" s="32"/>
    </row>
    <row r="27" spans="1:19" s="27" customFormat="1" x14ac:dyDescent="0.25">
      <c r="A27" s="381"/>
      <c r="B27" s="449"/>
      <c r="C27" s="413"/>
      <c r="D27" s="444"/>
      <c r="E27" s="414"/>
      <c r="F27" s="5"/>
      <c r="G27" s="120"/>
      <c r="H27" s="120"/>
      <c r="I27" s="120"/>
      <c r="K27" s="55"/>
      <c r="L27" s="55"/>
      <c r="O27" s="28"/>
      <c r="P27" s="28"/>
      <c r="Q27" s="32"/>
      <c r="R27" s="32"/>
      <c r="S27" s="32"/>
    </row>
    <row r="28" spans="1:19" s="27" customFormat="1" x14ac:dyDescent="0.25">
      <c r="A28" s="379" t="s">
        <v>212</v>
      </c>
      <c r="B28" s="447" t="str">
        <f>IF(Introduction!B12="","Please list the sources of funding to the degree/certificate program.","Please list the sources of funding to the "&amp;Introduction!B12&amp;".")</f>
        <v>Please list the sources of funding to the degree/certificate program.</v>
      </c>
      <c r="C28" s="413"/>
      <c r="D28" s="444"/>
      <c r="E28" s="414"/>
      <c r="F28" s="5"/>
      <c r="G28" s="120"/>
      <c r="H28" s="120"/>
      <c r="I28" s="120"/>
      <c r="K28" s="55"/>
      <c r="L28" s="55"/>
      <c r="O28" s="28"/>
      <c r="P28" s="28"/>
      <c r="Q28" s="32"/>
      <c r="R28" s="32"/>
      <c r="S28" s="32"/>
    </row>
    <row r="29" spans="1:19" s="27" customFormat="1" x14ac:dyDescent="0.25">
      <c r="A29" s="380"/>
      <c r="B29" s="448"/>
      <c r="C29" s="413"/>
      <c r="D29" s="444"/>
      <c r="E29" s="414"/>
      <c r="F29" s="5"/>
      <c r="G29" s="120"/>
      <c r="H29" s="120"/>
      <c r="I29" s="120"/>
      <c r="K29" s="55"/>
      <c r="L29" s="55"/>
      <c r="O29" s="28"/>
      <c r="P29" s="28"/>
      <c r="Q29" s="32"/>
      <c r="R29" s="32"/>
      <c r="S29" s="32"/>
    </row>
    <row r="30" spans="1:19" s="27" customFormat="1" x14ac:dyDescent="0.25">
      <c r="A30" s="380"/>
      <c r="B30" s="448"/>
      <c r="C30" s="413"/>
      <c r="D30" s="444"/>
      <c r="E30" s="414"/>
      <c r="F30" s="5"/>
      <c r="G30" s="120"/>
      <c r="H30" s="120"/>
      <c r="I30" s="120"/>
      <c r="K30" s="55"/>
      <c r="L30" s="55"/>
      <c r="O30" s="28"/>
      <c r="P30" s="28"/>
      <c r="Q30" s="32"/>
      <c r="R30" s="32"/>
      <c r="S30" s="32"/>
    </row>
    <row r="31" spans="1:19" s="27" customFormat="1" x14ac:dyDescent="0.25">
      <c r="A31" s="380"/>
      <c r="B31" s="448"/>
      <c r="C31" s="413"/>
      <c r="D31" s="444"/>
      <c r="E31" s="414"/>
      <c r="F31" s="5"/>
      <c r="G31" s="120"/>
      <c r="H31" s="120"/>
      <c r="I31" s="120"/>
      <c r="K31" s="55"/>
      <c r="L31" s="55"/>
      <c r="O31" s="28"/>
      <c r="P31" s="28"/>
      <c r="Q31" s="32"/>
      <c r="R31" s="32"/>
      <c r="S31" s="32"/>
    </row>
    <row r="32" spans="1:19" s="27" customFormat="1" x14ac:dyDescent="0.25">
      <c r="A32" s="380"/>
      <c r="B32" s="448"/>
      <c r="C32" s="413"/>
      <c r="D32" s="444"/>
      <c r="E32" s="414"/>
      <c r="F32" s="5"/>
      <c r="G32" s="120"/>
      <c r="H32" s="120"/>
      <c r="I32" s="120"/>
      <c r="K32" s="55"/>
      <c r="L32" s="55"/>
      <c r="O32" s="28"/>
      <c r="P32" s="28"/>
      <c r="Q32" s="32"/>
      <c r="R32" s="32"/>
      <c r="S32" s="32"/>
    </row>
    <row r="33" spans="1:19" s="27" customFormat="1" x14ac:dyDescent="0.25">
      <c r="A33" s="381"/>
      <c r="B33" s="449"/>
      <c r="C33" s="413"/>
      <c r="D33" s="444"/>
      <c r="E33" s="414"/>
      <c r="F33" s="5"/>
      <c r="G33" s="120"/>
      <c r="H33" s="120"/>
      <c r="I33" s="120"/>
      <c r="K33" s="55"/>
      <c r="L33" s="55"/>
      <c r="O33" s="28"/>
      <c r="P33" s="28"/>
      <c r="Q33" s="32"/>
      <c r="R33" s="32"/>
      <c r="S33" s="32"/>
    </row>
    <row r="34" spans="1:19" s="27" customFormat="1" ht="68.25" customHeight="1" x14ac:dyDescent="0.25">
      <c r="A34" s="61" t="s">
        <v>213</v>
      </c>
      <c r="B34" s="105" t="s">
        <v>167</v>
      </c>
      <c r="C34" s="462"/>
      <c r="D34" s="463"/>
      <c r="E34" s="464"/>
      <c r="F34" s="5"/>
      <c r="G34" s="120"/>
      <c r="H34" s="120"/>
      <c r="I34" s="120"/>
      <c r="K34" s="55"/>
      <c r="L34" s="55"/>
      <c r="O34" s="28"/>
      <c r="P34" s="28"/>
      <c r="Q34" s="32"/>
      <c r="R34" s="32"/>
      <c r="S34" s="32"/>
    </row>
    <row r="35" spans="1:19" s="27" customFormat="1" ht="68.25" customHeight="1" x14ac:dyDescent="0.25">
      <c r="A35" s="61" t="s">
        <v>214</v>
      </c>
      <c r="B35" s="105" t="s">
        <v>168</v>
      </c>
      <c r="C35" s="204"/>
      <c r="D35"/>
      <c r="E35"/>
      <c r="F35" s="5"/>
      <c r="G35" s="120"/>
      <c r="H35" s="120"/>
      <c r="I35" s="120"/>
      <c r="K35" s="55"/>
      <c r="L35" s="55"/>
      <c r="O35" s="28"/>
      <c r="P35" s="28"/>
      <c r="Q35" s="32"/>
      <c r="R35" s="32"/>
      <c r="S35" s="32"/>
    </row>
    <row r="36" spans="1:19" s="27" customFormat="1" ht="41.25" customHeight="1" x14ac:dyDescent="0.25">
      <c r="A36" s="61" t="s">
        <v>215</v>
      </c>
      <c r="B36" s="105" t="s">
        <v>463</v>
      </c>
      <c r="C36" s="443"/>
      <c r="D36" s="443"/>
      <c r="E36" s="443"/>
      <c r="F36" s="5"/>
      <c r="G36" s="120"/>
      <c r="H36" s="120"/>
      <c r="I36" s="120"/>
      <c r="K36" s="55"/>
      <c r="L36" s="55"/>
      <c r="O36" s="28"/>
      <c r="P36" s="28"/>
      <c r="Q36" s="32"/>
      <c r="R36" s="32"/>
      <c r="S36" s="32"/>
    </row>
    <row r="37" spans="1:19" s="27" customFormat="1" ht="48" customHeight="1" x14ac:dyDescent="0.25">
      <c r="A37" s="61" t="s">
        <v>216</v>
      </c>
      <c r="B37" s="195" t="str">
        <f>IF(General!C9="","Describe the  mechanism by which overhead costs incurred by the school/college are allocated across departments or degree/certificate programs.","Describe the  mechanism by which overhead costs incurred by the "&amp;General!C9&amp;" is allocated across departments or degree/certificate programs")</f>
        <v>Describe the  mechanism by which overhead costs incurred by the school/college are allocated across departments or degree/certificate programs.</v>
      </c>
      <c r="C37" s="443"/>
      <c r="D37" s="443"/>
      <c r="E37" s="443"/>
      <c r="F37" s="5"/>
      <c r="G37" s="120"/>
      <c r="H37" s="120"/>
      <c r="I37" s="120"/>
      <c r="K37" s="55"/>
      <c r="L37" s="55"/>
      <c r="O37" s="28"/>
      <c r="P37" s="28"/>
      <c r="Q37" s="32"/>
      <c r="R37" s="32"/>
      <c r="S37" s="32"/>
    </row>
    <row r="38" spans="1:19" s="27" customFormat="1" ht="60.75" customHeight="1" x14ac:dyDescent="0.25">
      <c r="A38" s="61" t="s">
        <v>217</v>
      </c>
      <c r="B38" s="194" t="s">
        <v>464</v>
      </c>
      <c r="C38" s="177" t="s">
        <v>436</v>
      </c>
      <c r="D38" s="177" t="s">
        <v>437</v>
      </c>
      <c r="F38" s="5"/>
      <c r="G38" s="120"/>
      <c r="H38" s="120"/>
      <c r="I38" s="120"/>
      <c r="K38" s="55"/>
      <c r="L38" s="55"/>
      <c r="O38" s="28"/>
      <c r="P38" s="28"/>
      <c r="Q38" s="32"/>
      <c r="R38" s="32"/>
      <c r="S38" s="32"/>
    </row>
    <row r="39" spans="1:19" s="27" customFormat="1" ht="60" x14ac:dyDescent="0.25">
      <c r="A39" s="61" t="s">
        <v>218</v>
      </c>
      <c r="B39" s="194" t="s">
        <v>136</v>
      </c>
      <c r="C39" s="177"/>
      <c r="D39" s="178"/>
      <c r="E39"/>
      <c r="F39" s="5"/>
      <c r="G39" s="120"/>
      <c r="H39" s="120"/>
      <c r="I39" s="120"/>
      <c r="K39" s="55"/>
      <c r="L39" s="55"/>
      <c r="O39" s="28"/>
      <c r="P39" s="28"/>
      <c r="Q39" s="32"/>
      <c r="R39" s="32"/>
      <c r="S39" s="32"/>
    </row>
    <row r="40" spans="1:19" s="28" customFormat="1" x14ac:dyDescent="0.25">
      <c r="A40" s="32"/>
      <c r="B40" s="37"/>
      <c r="C40"/>
      <c r="D40"/>
      <c r="E40" s="59"/>
      <c r="F40" s="59"/>
      <c r="G40" s="59"/>
      <c r="H40" s="59"/>
      <c r="I40" s="59"/>
      <c r="J40" s="59"/>
      <c r="K40" s="59"/>
      <c r="L40" s="59"/>
      <c r="Q40" s="32"/>
      <c r="R40" s="32"/>
      <c r="S40" s="32"/>
    </row>
    <row r="41" spans="1:19" s="27" customFormat="1" ht="15.75" x14ac:dyDescent="0.25">
      <c r="A41" s="446" t="s">
        <v>161</v>
      </c>
      <c r="B41" s="446"/>
      <c r="C41" s="446"/>
      <c r="D41" s="446"/>
      <c r="E41" s="446"/>
      <c r="F41" s="446"/>
      <c r="G41" s="446"/>
      <c r="H41" s="446"/>
      <c r="I41" s="446"/>
      <c r="J41" s="99"/>
      <c r="K41" s="99"/>
      <c r="L41" s="98"/>
      <c r="O41" s="28"/>
      <c r="P41" s="28"/>
      <c r="R41" s="32"/>
      <c r="S41" s="32"/>
    </row>
    <row r="42" spans="1:19" s="27" customFormat="1" ht="38.25" customHeight="1" x14ac:dyDescent="0.25">
      <c r="A42" s="445" t="s">
        <v>465</v>
      </c>
      <c r="B42" s="445"/>
      <c r="C42" s="445"/>
      <c r="D42" s="445"/>
      <c r="E42" s="445"/>
      <c r="F42" s="445"/>
      <c r="G42" s="445"/>
      <c r="H42" s="445"/>
      <c r="I42" s="445"/>
      <c r="J42" s="445"/>
      <c r="K42" s="445"/>
      <c r="L42" s="445"/>
      <c r="M42" s="445"/>
      <c r="N42" s="445"/>
      <c r="O42" s="28"/>
      <c r="P42" s="28"/>
      <c r="R42" s="32"/>
      <c r="S42" s="32"/>
    </row>
    <row r="43" spans="1:19" s="27" customFormat="1" ht="28.5" customHeight="1" x14ac:dyDescent="0.25">
      <c r="A43" s="455"/>
      <c r="B43" s="456" t="s">
        <v>73</v>
      </c>
      <c r="C43" s="450" t="s">
        <v>171</v>
      </c>
      <c r="D43" s="458" t="s">
        <v>466</v>
      </c>
      <c r="E43" s="460" t="s">
        <v>467</v>
      </c>
      <c r="F43" s="450" t="s">
        <v>36</v>
      </c>
      <c r="G43" s="450" t="s">
        <v>37</v>
      </c>
      <c r="H43" s="452" t="s">
        <v>119</v>
      </c>
      <c r="I43" s="453"/>
      <c r="J43" s="453"/>
      <c r="K43" s="453"/>
      <c r="L43" s="453"/>
      <c r="M43" s="453"/>
      <c r="N43" s="454"/>
      <c r="O43" s="28"/>
      <c r="P43" s="28"/>
      <c r="R43" s="32"/>
      <c r="S43" s="32"/>
    </row>
    <row r="44" spans="1:19" s="62" customFormat="1" ht="75" x14ac:dyDescent="0.25">
      <c r="A44" s="455"/>
      <c r="B44" s="457"/>
      <c r="C44" s="451"/>
      <c r="D44" s="459"/>
      <c r="E44" s="461"/>
      <c r="F44" s="451"/>
      <c r="G44" s="451"/>
      <c r="H44" s="104" t="str">
        <f>IF(General!C31="","The university",General!C31)</f>
        <v>The university</v>
      </c>
      <c r="I44" s="103" t="str">
        <f>IF(General!C9="","The school",General!C9)</f>
        <v>The school</v>
      </c>
      <c r="J44" s="103" t="s">
        <v>468</v>
      </c>
      <c r="K44" s="103" t="s">
        <v>469</v>
      </c>
      <c r="L44" s="103" t="str">
        <f>IF(Introduction!B12="","Degree/ certificate program",Introduction!B12)</f>
        <v>Degree/ certificate program</v>
      </c>
      <c r="M44" s="103" t="str">
        <f>IF(Introduction!B12="","Course for the degree/ certificate you are costing","Course for the "&amp;Introduction!B12)</f>
        <v>Course for the degree/ certificate you are costing</v>
      </c>
      <c r="N44" s="103" t="s">
        <v>79</v>
      </c>
      <c r="O44" s="202" t="s">
        <v>165</v>
      </c>
      <c r="P44" s="203"/>
      <c r="Q44" s="108" t="s">
        <v>378</v>
      </c>
      <c r="R44" s="73"/>
      <c r="S44" s="73"/>
    </row>
    <row r="45" spans="1:19" s="141" customFormat="1" x14ac:dyDescent="0.25">
      <c r="A45" s="143"/>
      <c r="B45" s="144" t="s">
        <v>120</v>
      </c>
      <c r="C45" s="145">
        <v>40000</v>
      </c>
      <c r="D45" s="150" t="s">
        <v>121</v>
      </c>
      <c r="E45" s="150"/>
      <c r="F45" s="148">
        <v>202</v>
      </c>
      <c r="G45" s="150" t="s">
        <v>120</v>
      </c>
      <c r="H45" s="151"/>
      <c r="I45" s="151"/>
      <c r="J45" s="151" t="s">
        <v>122</v>
      </c>
      <c r="K45" s="151">
        <v>2</v>
      </c>
      <c r="L45" s="151"/>
      <c r="M45" s="151"/>
      <c r="N45" s="151"/>
      <c r="O45" s="151"/>
      <c r="P45"/>
      <c r="Q45" s="121"/>
      <c r="R45" s="142"/>
      <c r="S45" s="142"/>
    </row>
    <row r="46" spans="1:19" s="27" customFormat="1" x14ac:dyDescent="0.25">
      <c r="A46" s="140"/>
      <c r="B46" s="146"/>
      <c r="C46" s="147"/>
      <c r="D46" s="152"/>
      <c r="E46" s="152"/>
      <c r="F46" s="149"/>
      <c r="G46" s="152"/>
      <c r="H46" s="153"/>
      <c r="I46" s="153"/>
      <c r="J46" s="153"/>
      <c r="K46" s="153"/>
      <c r="L46" s="153"/>
      <c r="M46" s="153"/>
      <c r="N46" s="153"/>
      <c r="O46" s="153"/>
      <c r="P46"/>
      <c r="Q46" s="122"/>
      <c r="R46" s="32"/>
      <c r="S46" s="32"/>
    </row>
    <row r="47" spans="1:19" s="27" customFormat="1" x14ac:dyDescent="0.25">
      <c r="A47" s="140"/>
      <c r="B47" s="146"/>
      <c r="C47" s="147"/>
      <c r="D47" s="152"/>
      <c r="E47" s="152"/>
      <c r="F47" s="149"/>
      <c r="G47" s="152"/>
      <c r="H47" s="153"/>
      <c r="I47" s="153"/>
      <c r="J47" s="153"/>
      <c r="K47" s="153"/>
      <c r="L47" s="153"/>
      <c r="M47" s="153"/>
      <c r="N47" s="153"/>
      <c r="O47" s="153"/>
      <c r="P47"/>
      <c r="Q47" s="122"/>
      <c r="R47" s="32"/>
      <c r="S47" s="32"/>
    </row>
    <row r="48" spans="1:19" s="27" customFormat="1" x14ac:dyDescent="0.25">
      <c r="A48" s="140"/>
      <c r="B48" s="146"/>
      <c r="C48" s="147"/>
      <c r="D48" s="152"/>
      <c r="E48" s="152"/>
      <c r="F48" s="149"/>
      <c r="G48" s="152"/>
      <c r="H48" s="153"/>
      <c r="I48" s="153"/>
      <c r="J48" s="153"/>
      <c r="K48" s="153"/>
      <c r="L48" s="153"/>
      <c r="M48" s="153"/>
      <c r="N48" s="153"/>
      <c r="O48" s="153"/>
      <c r="P48"/>
      <c r="Q48" s="122"/>
      <c r="R48" s="32"/>
      <c r="S48" s="32"/>
    </row>
    <row r="49" spans="1:19" s="27" customFormat="1" x14ac:dyDescent="0.25">
      <c r="A49" s="140"/>
      <c r="B49" s="146"/>
      <c r="C49" s="147"/>
      <c r="D49" s="152"/>
      <c r="E49" s="152"/>
      <c r="F49" s="149"/>
      <c r="G49" s="152"/>
      <c r="H49" s="153"/>
      <c r="I49" s="153"/>
      <c r="J49" s="153"/>
      <c r="K49" s="153"/>
      <c r="L49" s="153"/>
      <c r="M49" s="153"/>
      <c r="N49" s="153"/>
      <c r="O49" s="153"/>
      <c r="P49"/>
      <c r="Q49" s="122"/>
      <c r="R49" s="32"/>
      <c r="S49" s="32"/>
    </row>
    <row r="50" spans="1:19" s="27" customFormat="1" x14ac:dyDescent="0.25">
      <c r="A50" s="140"/>
      <c r="B50" s="146"/>
      <c r="C50" s="147"/>
      <c r="D50" s="152"/>
      <c r="E50" s="152"/>
      <c r="F50" s="149"/>
      <c r="G50" s="152"/>
      <c r="H50" s="153"/>
      <c r="I50" s="153"/>
      <c r="J50" s="153"/>
      <c r="K50" s="153"/>
      <c r="L50" s="153"/>
      <c r="M50" s="153"/>
      <c r="N50" s="153"/>
      <c r="O50" s="153"/>
      <c r="P50"/>
      <c r="Q50" s="122"/>
      <c r="R50" s="32"/>
      <c r="S50" s="32"/>
    </row>
    <row r="51" spans="1:19" s="27" customFormat="1" x14ac:dyDescent="0.25">
      <c r="A51" s="140"/>
      <c r="B51" s="146"/>
      <c r="C51" s="147"/>
      <c r="D51" s="152"/>
      <c r="E51" s="152"/>
      <c r="F51" s="149"/>
      <c r="G51" s="152"/>
      <c r="H51" s="153"/>
      <c r="I51" s="153"/>
      <c r="J51" s="153"/>
      <c r="K51" s="153"/>
      <c r="L51" s="153"/>
      <c r="M51" s="153"/>
      <c r="N51" s="153"/>
      <c r="O51" s="153"/>
      <c r="P51"/>
      <c r="Q51" s="122"/>
      <c r="R51" s="32"/>
      <c r="S51" s="32"/>
    </row>
    <row r="52" spans="1:19" s="27" customFormat="1" x14ac:dyDescent="0.25">
      <c r="A52" s="140"/>
      <c r="B52" s="146"/>
      <c r="C52" s="147"/>
      <c r="D52" s="152"/>
      <c r="E52" s="152"/>
      <c r="F52" s="149"/>
      <c r="G52" s="152"/>
      <c r="H52" s="153"/>
      <c r="I52" s="153"/>
      <c r="J52" s="153"/>
      <c r="K52" s="153"/>
      <c r="L52" s="153"/>
      <c r="M52" s="153"/>
      <c r="N52" s="153"/>
      <c r="O52" s="153"/>
      <c r="P52"/>
      <c r="Q52" s="122"/>
      <c r="R52" s="32"/>
      <c r="S52" s="32"/>
    </row>
    <row r="53" spans="1:19" s="27" customFormat="1" x14ac:dyDescent="0.25">
      <c r="A53" s="140"/>
      <c r="B53" s="146"/>
      <c r="C53" s="147"/>
      <c r="D53" s="152"/>
      <c r="E53" s="152"/>
      <c r="F53" s="149"/>
      <c r="G53" s="152"/>
      <c r="H53" s="153"/>
      <c r="I53" s="153"/>
      <c r="J53" s="153"/>
      <c r="K53" s="153"/>
      <c r="L53" s="153"/>
      <c r="M53" s="153"/>
      <c r="N53" s="153"/>
      <c r="O53" s="153"/>
      <c r="P53"/>
      <c r="Q53" s="122"/>
      <c r="R53" s="32"/>
      <c r="S53" s="32"/>
    </row>
    <row r="54" spans="1:19" s="27" customFormat="1" x14ac:dyDescent="0.25">
      <c r="A54" s="140"/>
      <c r="B54" s="146"/>
      <c r="C54" s="147"/>
      <c r="D54" s="152"/>
      <c r="E54" s="152"/>
      <c r="F54" s="149"/>
      <c r="G54" s="152"/>
      <c r="H54" s="153"/>
      <c r="I54" s="153"/>
      <c r="J54" s="153"/>
      <c r="K54" s="153"/>
      <c r="L54" s="153"/>
      <c r="M54" s="153"/>
      <c r="N54" s="153"/>
      <c r="O54" s="153"/>
      <c r="P54"/>
      <c r="Q54" s="122"/>
      <c r="R54" s="32"/>
      <c r="S54" s="32"/>
    </row>
    <row r="55" spans="1:19" s="27" customFormat="1" x14ac:dyDescent="0.25">
      <c r="A55" s="140"/>
      <c r="B55" s="146"/>
      <c r="C55" s="147"/>
      <c r="D55" s="152"/>
      <c r="E55" s="152"/>
      <c r="F55" s="149"/>
      <c r="G55" s="152"/>
      <c r="H55" s="153"/>
      <c r="I55" s="153"/>
      <c r="J55" s="153"/>
      <c r="K55" s="153"/>
      <c r="L55" s="153"/>
      <c r="M55" s="153"/>
      <c r="N55" s="153"/>
      <c r="O55" s="153"/>
      <c r="P55"/>
      <c r="Q55" s="122"/>
      <c r="R55" s="32"/>
      <c r="S55" s="32"/>
    </row>
    <row r="56" spans="1:19" s="27" customFormat="1" x14ac:dyDescent="0.25">
      <c r="A56" s="140"/>
      <c r="B56" s="146"/>
      <c r="C56" s="147"/>
      <c r="D56" s="152"/>
      <c r="E56" s="152"/>
      <c r="F56" s="149"/>
      <c r="G56" s="152"/>
      <c r="H56" s="153"/>
      <c r="I56" s="153"/>
      <c r="J56" s="153"/>
      <c r="K56" s="153"/>
      <c r="L56" s="153"/>
      <c r="M56" s="153"/>
      <c r="N56" s="153"/>
      <c r="O56" s="153"/>
      <c r="P56"/>
      <c r="Q56" s="122"/>
      <c r="R56" s="32"/>
      <c r="S56" s="32"/>
    </row>
    <row r="57" spans="1:19" s="27" customFormat="1" x14ac:dyDescent="0.25">
      <c r="A57" s="140"/>
      <c r="B57" s="146"/>
      <c r="C57" s="147"/>
      <c r="D57" s="152"/>
      <c r="E57" s="152"/>
      <c r="F57" s="149"/>
      <c r="G57" s="152"/>
      <c r="H57" s="153"/>
      <c r="I57" s="153"/>
      <c r="J57" s="153"/>
      <c r="K57" s="153"/>
      <c r="L57" s="153"/>
      <c r="M57" s="153"/>
      <c r="N57" s="153"/>
      <c r="O57" s="153"/>
      <c r="P57"/>
      <c r="Q57" s="122"/>
      <c r="R57" s="32"/>
      <c r="S57" s="32"/>
    </row>
    <row r="58" spans="1:19" s="27" customFormat="1" x14ac:dyDescent="0.25">
      <c r="A58" s="139"/>
      <c r="B58" s="146"/>
      <c r="C58" s="147"/>
      <c r="D58" s="152"/>
      <c r="E58" s="152"/>
      <c r="F58" s="149"/>
      <c r="G58" s="152"/>
      <c r="H58" s="153"/>
      <c r="I58" s="153"/>
      <c r="J58" s="153"/>
      <c r="K58" s="153"/>
      <c r="L58" s="153"/>
      <c r="M58" s="153"/>
      <c r="N58" s="153"/>
      <c r="O58" s="153"/>
      <c r="P58"/>
      <c r="Q58" s="122"/>
      <c r="R58" s="32"/>
      <c r="S58" s="32"/>
    </row>
    <row r="59" spans="1:19" s="27" customFormat="1" x14ac:dyDescent="0.25">
      <c r="A59" s="140"/>
      <c r="B59" s="146"/>
      <c r="C59" s="147"/>
      <c r="D59" s="152"/>
      <c r="E59" s="152"/>
      <c r="F59" s="149"/>
      <c r="G59" s="152"/>
      <c r="H59" s="153"/>
      <c r="I59" s="153"/>
      <c r="J59" s="153"/>
      <c r="K59" s="153"/>
      <c r="L59" s="153"/>
      <c r="M59" s="153"/>
      <c r="N59" s="153"/>
      <c r="O59" s="153"/>
      <c r="P59"/>
      <c r="Q59" s="122"/>
      <c r="R59" s="32"/>
      <c r="S59" s="32"/>
    </row>
    <row r="60" spans="1:19" s="27" customFormat="1" x14ac:dyDescent="0.25">
      <c r="A60" s="140"/>
      <c r="B60" s="146"/>
      <c r="C60" s="147"/>
      <c r="D60" s="152"/>
      <c r="E60" s="152"/>
      <c r="F60" s="149"/>
      <c r="G60" s="152"/>
      <c r="H60" s="153"/>
      <c r="I60" s="153"/>
      <c r="J60" s="153"/>
      <c r="K60" s="153"/>
      <c r="L60" s="153"/>
      <c r="M60" s="153"/>
      <c r="N60" s="153"/>
      <c r="O60" s="153"/>
      <c r="P60"/>
      <c r="Q60" s="122"/>
      <c r="R60" s="32"/>
      <c r="S60" s="32"/>
    </row>
    <row r="61" spans="1:19" s="27" customFormat="1" x14ac:dyDescent="0.25">
      <c r="A61" s="140"/>
      <c r="B61" s="146"/>
      <c r="C61" s="147"/>
      <c r="D61" s="152"/>
      <c r="E61" s="152"/>
      <c r="F61" s="149"/>
      <c r="G61" s="152"/>
      <c r="H61" s="153"/>
      <c r="I61" s="153"/>
      <c r="J61" s="153"/>
      <c r="K61" s="153"/>
      <c r="L61" s="153"/>
      <c r="M61" s="153"/>
      <c r="N61" s="153"/>
      <c r="O61" s="153"/>
      <c r="P61"/>
      <c r="Q61" s="122"/>
      <c r="R61" s="32"/>
      <c r="S61" s="32"/>
    </row>
    <row r="62" spans="1:19" s="27" customFormat="1" x14ac:dyDescent="0.25">
      <c r="A62" s="140"/>
      <c r="B62" s="146"/>
      <c r="C62" s="147"/>
      <c r="D62" s="152"/>
      <c r="E62" s="152"/>
      <c r="F62" s="149"/>
      <c r="G62" s="152"/>
      <c r="H62" s="153"/>
      <c r="I62" s="153"/>
      <c r="J62" s="153"/>
      <c r="K62" s="153"/>
      <c r="L62" s="153"/>
      <c r="M62" s="153"/>
      <c r="N62" s="153"/>
      <c r="O62" s="153"/>
      <c r="P62"/>
      <c r="Q62" s="122"/>
      <c r="R62" s="32"/>
      <c r="S62" s="32"/>
    </row>
    <row r="63" spans="1:19" s="27" customFormat="1" x14ac:dyDescent="0.25">
      <c r="A63" s="140"/>
      <c r="B63" s="146"/>
      <c r="C63" s="147"/>
      <c r="D63" s="152"/>
      <c r="E63" s="152"/>
      <c r="F63" s="149"/>
      <c r="G63" s="152"/>
      <c r="H63" s="153"/>
      <c r="I63" s="153"/>
      <c r="J63" s="153"/>
      <c r="K63" s="153"/>
      <c r="L63" s="153"/>
      <c r="M63" s="153"/>
      <c r="N63" s="153"/>
      <c r="O63" s="153"/>
      <c r="P63"/>
      <c r="Q63" s="122"/>
      <c r="R63" s="32"/>
      <c r="S63" s="32"/>
    </row>
    <row r="64" spans="1:19" s="27" customFormat="1" x14ac:dyDescent="0.25">
      <c r="A64" s="140"/>
      <c r="B64" s="146"/>
      <c r="C64" s="147"/>
      <c r="D64" s="152"/>
      <c r="E64" s="152"/>
      <c r="F64" s="149"/>
      <c r="G64" s="152"/>
      <c r="H64" s="153"/>
      <c r="I64" s="153"/>
      <c r="J64" s="153"/>
      <c r="K64" s="153"/>
      <c r="L64" s="153"/>
      <c r="M64" s="153"/>
      <c r="N64" s="153"/>
      <c r="O64" s="153"/>
      <c r="P64"/>
      <c r="Q64" s="122"/>
      <c r="R64" s="32"/>
      <c r="S64" s="32"/>
    </row>
    <row r="65" spans="1:28" s="27" customFormat="1" x14ac:dyDescent="0.25">
      <c r="A65" s="140"/>
      <c r="B65" s="146"/>
      <c r="C65" s="147"/>
      <c r="D65" s="152"/>
      <c r="E65" s="152"/>
      <c r="F65" s="149"/>
      <c r="G65" s="152"/>
      <c r="H65" s="153"/>
      <c r="I65" s="153"/>
      <c r="J65" s="153"/>
      <c r="K65" s="153"/>
      <c r="L65" s="153"/>
      <c r="M65" s="153"/>
      <c r="N65" s="153"/>
      <c r="O65" s="153"/>
      <c r="P65"/>
      <c r="Q65" s="122"/>
      <c r="R65" s="32"/>
      <c r="S65" s="32"/>
    </row>
    <row r="66" spans="1:28" s="27" customFormat="1" x14ac:dyDescent="0.25">
      <c r="A66" s="140"/>
      <c r="B66" s="146"/>
      <c r="C66" s="147"/>
      <c r="D66" s="152"/>
      <c r="E66" s="152"/>
      <c r="F66" s="149"/>
      <c r="G66" s="152"/>
      <c r="H66" s="153"/>
      <c r="I66" s="153"/>
      <c r="J66" s="153"/>
      <c r="K66" s="153"/>
      <c r="L66" s="153"/>
      <c r="M66" s="153"/>
      <c r="N66" s="153"/>
      <c r="O66" s="153"/>
      <c r="P66"/>
      <c r="Q66" s="122"/>
      <c r="R66" s="32"/>
      <c r="S66" s="32"/>
    </row>
    <row r="67" spans="1:28" s="27" customFormat="1" x14ac:dyDescent="0.25">
      <c r="A67" s="140"/>
      <c r="B67" s="146"/>
      <c r="C67" s="147"/>
      <c r="D67" s="152"/>
      <c r="E67" s="152"/>
      <c r="F67" s="149"/>
      <c r="G67" s="152"/>
      <c r="H67" s="153"/>
      <c r="I67" s="153"/>
      <c r="J67" s="153"/>
      <c r="K67" s="153"/>
      <c r="L67" s="153"/>
      <c r="M67" s="153"/>
      <c r="N67" s="153"/>
      <c r="O67" s="153"/>
      <c r="P67"/>
      <c r="Q67" s="122"/>
      <c r="R67" s="32"/>
      <c r="S67" s="32"/>
    </row>
    <row r="68" spans="1:28" s="27" customFormat="1" x14ac:dyDescent="0.25">
      <c r="A68" s="140"/>
      <c r="B68" s="146"/>
      <c r="C68" s="147"/>
      <c r="D68" s="152"/>
      <c r="E68" s="152"/>
      <c r="F68" s="149"/>
      <c r="G68" s="152"/>
      <c r="H68" s="153"/>
      <c r="I68" s="153"/>
      <c r="J68" s="153"/>
      <c r="K68" s="153"/>
      <c r="L68" s="153"/>
      <c r="M68" s="153"/>
      <c r="N68" s="153"/>
      <c r="O68" s="153"/>
      <c r="P68"/>
      <c r="Q68" s="122"/>
      <c r="R68" s="32"/>
      <c r="S68" s="32"/>
    </row>
    <row r="69" spans="1:28" s="27" customFormat="1" x14ac:dyDescent="0.25">
      <c r="A69" s="139"/>
      <c r="B69" s="146"/>
      <c r="C69" s="147"/>
      <c r="D69" s="152"/>
      <c r="E69" s="152"/>
      <c r="F69" s="149"/>
      <c r="G69" s="152"/>
      <c r="H69" s="153"/>
      <c r="I69" s="153"/>
      <c r="J69" s="153"/>
      <c r="K69" s="153"/>
      <c r="L69" s="153"/>
      <c r="M69" s="153"/>
      <c r="N69" s="153"/>
      <c r="O69" s="153"/>
      <c r="P69"/>
      <c r="Q69" s="122"/>
      <c r="R69" s="32"/>
      <c r="S69" s="32"/>
    </row>
    <row r="70" spans="1:28" s="27" customFormat="1" x14ac:dyDescent="0.25">
      <c r="A70" s="140"/>
      <c r="B70" s="146"/>
      <c r="C70" s="147"/>
      <c r="D70" s="152"/>
      <c r="E70" s="152"/>
      <c r="F70" s="149"/>
      <c r="G70" s="152"/>
      <c r="H70" s="153"/>
      <c r="I70" s="153"/>
      <c r="J70" s="153"/>
      <c r="K70" s="153"/>
      <c r="L70" s="153"/>
      <c r="M70" s="153"/>
      <c r="N70" s="153"/>
      <c r="O70" s="153"/>
      <c r="P70"/>
      <c r="Q70" s="122"/>
      <c r="R70" s="32"/>
      <c r="S70" s="32"/>
    </row>
    <row r="71" spans="1:28" s="27" customFormat="1" x14ac:dyDescent="0.25">
      <c r="A71" s="140"/>
      <c r="B71" s="146"/>
      <c r="C71" s="147"/>
      <c r="D71" s="152"/>
      <c r="E71" s="152"/>
      <c r="F71" s="149"/>
      <c r="G71" s="152"/>
      <c r="H71" s="153"/>
      <c r="I71" s="153"/>
      <c r="J71" s="153"/>
      <c r="K71" s="153"/>
      <c r="L71" s="153"/>
      <c r="M71" s="153"/>
      <c r="N71" s="153"/>
      <c r="O71" s="153"/>
      <c r="P71"/>
      <c r="Q71" s="122"/>
      <c r="R71" s="32"/>
      <c r="S71" s="32"/>
    </row>
    <row r="72" spans="1:28" s="27" customFormat="1" x14ac:dyDescent="0.25">
      <c r="A72" s="140"/>
      <c r="B72" s="146"/>
      <c r="C72" s="147"/>
      <c r="D72" s="152"/>
      <c r="E72" s="152"/>
      <c r="F72" s="149"/>
      <c r="G72" s="152"/>
      <c r="H72" s="153"/>
      <c r="I72" s="153"/>
      <c r="J72" s="153"/>
      <c r="K72" s="153"/>
      <c r="L72" s="153"/>
      <c r="M72" s="153"/>
      <c r="N72" s="153"/>
      <c r="O72" s="153"/>
      <c r="P72"/>
      <c r="Q72" s="122"/>
      <c r="R72" s="32"/>
      <c r="S72" s="32"/>
    </row>
    <row r="73" spans="1:28" s="27" customFormat="1" x14ac:dyDescent="0.25">
      <c r="A73" s="140"/>
      <c r="B73" s="146"/>
      <c r="C73" s="147"/>
      <c r="D73" s="152"/>
      <c r="E73" s="152"/>
      <c r="F73" s="149"/>
      <c r="G73" s="152"/>
      <c r="H73" s="153"/>
      <c r="I73" s="153"/>
      <c r="J73" s="153"/>
      <c r="K73" s="153"/>
      <c r="L73" s="153"/>
      <c r="M73" s="153"/>
      <c r="N73" s="153"/>
      <c r="O73" s="153"/>
      <c r="P73"/>
      <c r="Q73" s="122"/>
      <c r="R73" s="32"/>
      <c r="S73" s="32"/>
    </row>
    <row r="74" spans="1:28" s="27" customFormat="1" x14ac:dyDescent="0.25">
      <c r="A74" s="140"/>
      <c r="B74" s="146"/>
      <c r="C74" s="147"/>
      <c r="D74" s="152"/>
      <c r="E74" s="152"/>
      <c r="F74" s="149"/>
      <c r="G74" s="152"/>
      <c r="H74" s="153"/>
      <c r="I74" s="153"/>
      <c r="J74" s="153"/>
      <c r="K74" s="153"/>
      <c r="L74" s="153"/>
      <c r="M74" s="153"/>
      <c r="N74" s="153"/>
      <c r="O74" s="153"/>
      <c r="P74"/>
      <c r="Q74" s="122"/>
      <c r="R74" s="32"/>
      <c r="S74" s="32"/>
    </row>
    <row r="75" spans="1:28" s="27" customFormat="1" x14ac:dyDescent="0.25">
      <c r="A75" s="140"/>
      <c r="B75" s="146"/>
      <c r="C75" s="147"/>
      <c r="D75" s="152"/>
      <c r="E75" s="152"/>
      <c r="F75" s="149"/>
      <c r="G75" s="152"/>
      <c r="H75" s="153"/>
      <c r="I75" s="153"/>
      <c r="J75" s="153"/>
      <c r="K75" s="153"/>
      <c r="L75" s="153"/>
      <c r="M75" s="153"/>
      <c r="N75" s="153"/>
      <c r="O75" s="153"/>
      <c r="P75"/>
      <c r="Q75" s="122"/>
      <c r="R75" s="32"/>
      <c r="S75" s="32"/>
    </row>
    <row r="76" spans="1:28" s="27" customFormat="1" x14ac:dyDescent="0.25">
      <c r="A76" s="140"/>
      <c r="B76" s="146"/>
      <c r="C76" s="147"/>
      <c r="D76" s="152"/>
      <c r="E76" s="152"/>
      <c r="F76" s="149"/>
      <c r="G76" s="152"/>
      <c r="H76" s="153"/>
      <c r="I76" s="153"/>
      <c r="J76" s="153"/>
      <c r="K76" s="153"/>
      <c r="L76" s="153"/>
      <c r="M76" s="153"/>
      <c r="N76" s="153"/>
      <c r="O76" s="153"/>
      <c r="P76"/>
      <c r="Q76" s="122"/>
      <c r="R76" s="32"/>
      <c r="S76" s="32"/>
    </row>
    <row r="77" spans="1:28" s="27" customFormat="1" x14ac:dyDescent="0.25">
      <c r="A77" s="140"/>
      <c r="B77" s="146"/>
      <c r="C77" s="147"/>
      <c r="D77" s="152"/>
      <c r="E77" s="152"/>
      <c r="F77" s="149"/>
      <c r="G77" s="152"/>
      <c r="H77" s="153"/>
      <c r="I77" s="153"/>
      <c r="J77" s="153"/>
      <c r="K77" s="153"/>
      <c r="L77" s="153"/>
      <c r="M77" s="153"/>
      <c r="N77" s="153"/>
      <c r="O77" s="153"/>
      <c r="P77"/>
      <c r="Q77" s="122"/>
      <c r="R77" s="32"/>
      <c r="S77" s="32"/>
    </row>
    <row r="78" spans="1:28" s="27" customFormat="1" x14ac:dyDescent="0.25">
      <c r="A78" s="140"/>
      <c r="B78" s="146"/>
      <c r="C78" s="147"/>
      <c r="D78" s="152"/>
      <c r="E78" s="152"/>
      <c r="F78" s="149"/>
      <c r="G78" s="152"/>
      <c r="H78" s="153"/>
      <c r="I78" s="153"/>
      <c r="J78" s="153"/>
      <c r="K78" s="153"/>
      <c r="L78" s="153"/>
      <c r="M78" s="153"/>
      <c r="N78" s="153"/>
      <c r="O78" s="153"/>
      <c r="P78"/>
      <c r="Q78" s="122"/>
      <c r="R78" s="32"/>
      <c r="S78" s="32"/>
    </row>
    <row r="79" spans="1:28" s="27" customFormat="1" x14ac:dyDescent="0.25">
      <c r="A79" s="140"/>
      <c r="B79" s="146"/>
      <c r="C79" s="147"/>
      <c r="D79" s="152"/>
      <c r="E79" s="152"/>
      <c r="F79" s="149"/>
      <c r="G79" s="152"/>
      <c r="H79" s="153"/>
      <c r="I79" s="153"/>
      <c r="J79" s="153"/>
      <c r="K79" s="153"/>
      <c r="L79" s="153"/>
      <c r="M79" s="153"/>
      <c r="N79" s="153"/>
      <c r="O79" s="153"/>
      <c r="P79"/>
      <c r="Q79" s="122"/>
      <c r="R79" s="32"/>
      <c r="S79" s="32"/>
    </row>
    <row r="80" spans="1:28" s="5" customFormat="1" ht="17.25" x14ac:dyDescent="0.35">
      <c r="A80" s="140"/>
      <c r="B80" s="146"/>
      <c r="C80" s="147"/>
      <c r="D80" s="152"/>
      <c r="E80" s="152"/>
      <c r="F80" s="149"/>
      <c r="G80" s="152"/>
      <c r="H80" s="153"/>
      <c r="I80" s="153"/>
      <c r="J80" s="153"/>
      <c r="K80" s="153"/>
      <c r="L80" s="153"/>
      <c r="M80" s="153"/>
      <c r="N80" s="153"/>
      <c r="O80" s="153"/>
      <c r="P80"/>
      <c r="Q80" s="122"/>
      <c r="R80" s="19"/>
      <c r="S80" s="19"/>
      <c r="T80" s="19"/>
      <c r="U80" s="19"/>
      <c r="V80" s="19"/>
      <c r="W80" s="19"/>
      <c r="X80" s="19"/>
      <c r="Y80" s="19"/>
      <c r="Z80" s="19"/>
      <c r="AA80" s="19"/>
      <c r="AB80" s="19"/>
    </row>
    <row r="81" spans="1:28" s="5" customFormat="1" ht="17.25" x14ac:dyDescent="0.35">
      <c r="A81" s="140"/>
      <c r="B81" s="146"/>
      <c r="C81" s="147"/>
      <c r="D81" s="152"/>
      <c r="E81" s="152"/>
      <c r="F81" s="149"/>
      <c r="G81" s="152"/>
      <c r="H81" s="153"/>
      <c r="I81" s="153"/>
      <c r="J81" s="153"/>
      <c r="K81" s="153"/>
      <c r="L81" s="153"/>
      <c r="M81" s="153"/>
      <c r="N81" s="153"/>
      <c r="O81" s="153"/>
      <c r="P81"/>
      <c r="Q81" s="122"/>
      <c r="R81" s="19"/>
      <c r="S81" s="19"/>
      <c r="T81" s="19"/>
      <c r="U81" s="19"/>
      <c r="V81" s="19"/>
      <c r="W81" s="19"/>
      <c r="X81" s="19"/>
      <c r="Y81" s="19"/>
      <c r="Z81" s="19"/>
      <c r="AA81" s="19"/>
      <c r="AB81" s="19"/>
    </row>
    <row r="82" spans="1:28" s="5" customFormat="1" ht="17.25" x14ac:dyDescent="0.25">
      <c r="A82" s="140"/>
      <c r="B82" s="146"/>
      <c r="C82" s="147"/>
      <c r="D82" s="152"/>
      <c r="E82" s="152"/>
      <c r="F82" s="149"/>
      <c r="G82" s="152"/>
      <c r="H82" s="153"/>
      <c r="I82" s="153"/>
      <c r="J82" s="153"/>
      <c r="K82" s="153"/>
      <c r="L82" s="153"/>
      <c r="M82" s="153"/>
      <c r="N82" s="153"/>
      <c r="O82" s="153"/>
      <c r="P82"/>
      <c r="Q82" s="122"/>
      <c r="R82" s="23"/>
      <c r="S82" s="23"/>
      <c r="T82" s="23"/>
      <c r="U82" s="23"/>
      <c r="V82" s="23"/>
      <c r="W82" s="23"/>
      <c r="X82" s="23"/>
      <c r="Y82" s="23"/>
      <c r="Z82" s="23"/>
      <c r="AA82" s="23"/>
      <c r="AB82" s="23"/>
    </row>
    <row r="83" spans="1:28" s="5" customFormat="1" ht="17.25" x14ac:dyDescent="0.35">
      <c r="A83" s="139"/>
      <c r="B83" s="146"/>
      <c r="C83" s="147"/>
      <c r="D83" s="152"/>
      <c r="E83" s="152"/>
      <c r="F83" s="149"/>
      <c r="G83" s="152"/>
      <c r="H83" s="153"/>
      <c r="I83" s="153"/>
      <c r="J83" s="153"/>
      <c r="K83" s="153"/>
      <c r="L83" s="153"/>
      <c r="M83" s="153"/>
      <c r="N83" s="153"/>
      <c r="O83" s="153"/>
      <c r="P83"/>
      <c r="Q83" s="122"/>
      <c r="R83" s="20"/>
      <c r="S83" s="20"/>
      <c r="T83" s="20"/>
      <c r="U83" s="20"/>
      <c r="V83" s="20"/>
      <c r="W83" s="20"/>
      <c r="X83" s="20"/>
      <c r="Y83" s="20"/>
      <c r="Z83" s="20"/>
      <c r="AA83" s="20"/>
      <c r="AB83" s="20"/>
    </row>
    <row r="84" spans="1:28" s="5" customFormat="1" ht="17.25" x14ac:dyDescent="0.35">
      <c r="A84" s="140"/>
      <c r="B84" s="146"/>
      <c r="C84" s="147"/>
      <c r="D84" s="152"/>
      <c r="E84" s="152"/>
      <c r="F84" s="149"/>
      <c r="G84" s="152"/>
      <c r="H84" s="153"/>
      <c r="I84" s="153"/>
      <c r="J84" s="153"/>
      <c r="K84" s="153"/>
      <c r="L84" s="153"/>
      <c r="M84" s="153"/>
      <c r="N84" s="153"/>
      <c r="O84" s="153"/>
      <c r="P84"/>
      <c r="Q84" s="122"/>
      <c r="R84" s="21"/>
      <c r="S84" s="21"/>
      <c r="T84" s="21"/>
      <c r="U84" s="21"/>
      <c r="V84" s="21"/>
      <c r="W84" s="21"/>
      <c r="X84" s="21"/>
      <c r="Y84" s="21"/>
      <c r="Z84" s="21"/>
      <c r="AA84" s="21"/>
      <c r="AB84" s="21"/>
    </row>
    <row r="85" spans="1:28" s="5" customFormat="1" ht="17.25" x14ac:dyDescent="0.35">
      <c r="A85" s="140"/>
      <c r="B85" s="146"/>
      <c r="C85" s="147"/>
      <c r="D85" s="152"/>
      <c r="E85" s="152"/>
      <c r="F85" s="149"/>
      <c r="G85" s="152"/>
      <c r="H85" s="153"/>
      <c r="I85" s="153"/>
      <c r="J85" s="153"/>
      <c r="K85" s="153"/>
      <c r="L85" s="153"/>
      <c r="M85" s="153"/>
      <c r="N85" s="153"/>
      <c r="O85" s="153"/>
      <c r="P85"/>
      <c r="Q85" s="122"/>
      <c r="R85" s="21"/>
      <c r="S85" s="21"/>
      <c r="T85" s="21"/>
      <c r="U85" s="21"/>
      <c r="V85" s="21"/>
      <c r="W85" s="21"/>
      <c r="X85" s="21"/>
      <c r="Y85" s="21"/>
      <c r="Z85" s="21"/>
      <c r="AA85" s="21"/>
      <c r="AB85" s="21"/>
    </row>
    <row r="86" spans="1:28" s="5" customFormat="1" ht="17.25" x14ac:dyDescent="0.35">
      <c r="A86" s="140"/>
      <c r="B86" s="146"/>
      <c r="C86" s="147"/>
      <c r="D86" s="152"/>
      <c r="E86" s="152"/>
      <c r="F86" s="149"/>
      <c r="G86" s="152"/>
      <c r="H86" s="153"/>
      <c r="I86" s="153"/>
      <c r="J86" s="153"/>
      <c r="K86" s="153"/>
      <c r="L86" s="153"/>
      <c r="M86" s="153"/>
      <c r="N86" s="153"/>
      <c r="O86" s="153"/>
      <c r="P86"/>
      <c r="Q86" s="122"/>
      <c r="R86" s="21"/>
      <c r="S86" s="21"/>
      <c r="T86" s="21"/>
      <c r="U86" s="21"/>
      <c r="V86" s="21"/>
      <c r="W86" s="21"/>
      <c r="X86" s="21"/>
      <c r="Y86" s="21"/>
      <c r="Z86" s="21"/>
      <c r="AA86" s="21"/>
      <c r="AB86" s="21"/>
    </row>
    <row r="87" spans="1:28" s="5" customFormat="1" ht="17.25" x14ac:dyDescent="0.35">
      <c r="A87" s="140"/>
      <c r="B87" s="146"/>
      <c r="C87" s="147"/>
      <c r="D87" s="152"/>
      <c r="E87" s="152"/>
      <c r="F87" s="149"/>
      <c r="G87" s="152"/>
      <c r="H87" s="153"/>
      <c r="I87" s="153"/>
      <c r="J87" s="153"/>
      <c r="K87" s="153"/>
      <c r="L87" s="153"/>
      <c r="M87" s="153"/>
      <c r="N87" s="153"/>
      <c r="O87" s="153"/>
      <c r="P87"/>
      <c r="Q87" s="122"/>
      <c r="R87" s="21"/>
      <c r="S87" s="21"/>
      <c r="T87" s="21"/>
      <c r="U87" s="21"/>
      <c r="V87" s="21"/>
      <c r="W87" s="21"/>
      <c r="X87" s="21"/>
      <c r="Y87" s="21"/>
      <c r="Z87" s="21"/>
      <c r="AA87" s="21"/>
      <c r="AB87" s="21"/>
    </row>
    <row r="88" spans="1:28" s="5" customFormat="1" ht="17.25" x14ac:dyDescent="0.35">
      <c r="A88" s="140"/>
      <c r="B88" s="146"/>
      <c r="C88" s="147"/>
      <c r="D88" s="152"/>
      <c r="E88" s="152"/>
      <c r="F88" s="149"/>
      <c r="G88" s="152"/>
      <c r="H88" s="153"/>
      <c r="I88" s="153"/>
      <c r="J88" s="153"/>
      <c r="K88" s="153"/>
      <c r="L88" s="153"/>
      <c r="M88" s="153"/>
      <c r="N88" s="153"/>
      <c r="O88" s="153"/>
      <c r="P88"/>
      <c r="Q88" s="122"/>
      <c r="R88" s="21"/>
      <c r="S88" s="21"/>
      <c r="T88" s="21"/>
      <c r="U88" s="21"/>
      <c r="V88" s="21"/>
      <c r="W88" s="21"/>
      <c r="X88" s="21"/>
      <c r="Y88" s="21"/>
      <c r="Z88" s="21"/>
      <c r="AA88" s="21"/>
      <c r="AB88" s="21"/>
    </row>
    <row r="89" spans="1:28" s="5" customFormat="1" ht="17.25" x14ac:dyDescent="0.35">
      <c r="A89" s="140"/>
      <c r="B89" s="146"/>
      <c r="C89" s="147"/>
      <c r="D89" s="152"/>
      <c r="E89" s="152"/>
      <c r="F89" s="149"/>
      <c r="G89" s="152"/>
      <c r="H89" s="153"/>
      <c r="I89" s="153"/>
      <c r="J89" s="153"/>
      <c r="K89" s="153"/>
      <c r="L89" s="153"/>
      <c r="M89" s="153"/>
      <c r="N89" s="153"/>
      <c r="O89" s="153"/>
      <c r="P89"/>
      <c r="Q89" s="122"/>
      <c r="R89" s="21"/>
      <c r="S89" s="21"/>
      <c r="T89" s="21"/>
      <c r="U89" s="21"/>
      <c r="V89" s="21"/>
      <c r="W89" s="21"/>
      <c r="X89" s="21"/>
      <c r="Y89" s="21"/>
      <c r="Z89" s="21"/>
      <c r="AA89" s="21"/>
      <c r="AB89" s="21"/>
    </row>
    <row r="90" spans="1:28" s="5" customFormat="1" ht="17.25" x14ac:dyDescent="0.35">
      <c r="A90" s="140"/>
      <c r="B90" s="146"/>
      <c r="C90" s="147"/>
      <c r="D90" s="152"/>
      <c r="E90" s="152"/>
      <c r="F90" s="149"/>
      <c r="G90" s="152"/>
      <c r="H90" s="153"/>
      <c r="I90" s="153"/>
      <c r="J90" s="153"/>
      <c r="K90" s="153"/>
      <c r="L90" s="153"/>
      <c r="M90" s="153"/>
      <c r="N90" s="153"/>
      <c r="O90" s="153"/>
      <c r="P90"/>
      <c r="Q90" s="122"/>
      <c r="R90" s="21"/>
      <c r="S90" s="21"/>
      <c r="T90" s="21"/>
      <c r="U90" s="21"/>
      <c r="V90" s="21"/>
      <c r="W90" s="21"/>
      <c r="X90" s="21"/>
      <c r="Y90" s="21"/>
      <c r="Z90" s="21"/>
      <c r="AA90" s="21"/>
      <c r="AB90" s="21"/>
    </row>
    <row r="91" spans="1:28" s="5" customFormat="1" ht="17.25" x14ac:dyDescent="0.35">
      <c r="A91" s="140"/>
      <c r="B91" s="146"/>
      <c r="C91" s="147"/>
      <c r="D91" s="152"/>
      <c r="E91" s="152"/>
      <c r="F91" s="149"/>
      <c r="G91" s="152"/>
      <c r="H91" s="153"/>
      <c r="I91" s="153"/>
      <c r="J91" s="153"/>
      <c r="K91" s="153"/>
      <c r="L91" s="153"/>
      <c r="M91" s="153"/>
      <c r="N91" s="153"/>
      <c r="O91" s="153"/>
      <c r="P91"/>
      <c r="Q91" s="122"/>
      <c r="R91" s="21"/>
      <c r="S91" s="21"/>
      <c r="T91" s="21"/>
      <c r="U91" s="21"/>
      <c r="V91" s="21"/>
      <c r="W91" s="21"/>
      <c r="X91" s="21"/>
      <c r="Y91" s="21"/>
      <c r="Z91" s="21"/>
      <c r="AA91" s="21"/>
      <c r="AB91" s="21"/>
    </row>
    <row r="92" spans="1:28" s="5" customFormat="1" ht="17.25" x14ac:dyDescent="0.35">
      <c r="A92" s="140"/>
      <c r="B92" s="146"/>
      <c r="C92" s="147"/>
      <c r="D92" s="152"/>
      <c r="E92" s="152"/>
      <c r="F92" s="149"/>
      <c r="G92" s="152"/>
      <c r="H92" s="153"/>
      <c r="I92" s="153"/>
      <c r="J92" s="153"/>
      <c r="K92" s="153"/>
      <c r="L92" s="153"/>
      <c r="M92" s="153"/>
      <c r="N92" s="153"/>
      <c r="O92" s="153"/>
      <c r="P92"/>
      <c r="Q92" s="122"/>
      <c r="R92" s="21"/>
      <c r="S92" s="21"/>
      <c r="T92" s="21"/>
      <c r="U92" s="21"/>
      <c r="V92" s="21"/>
      <c r="W92" s="21"/>
      <c r="X92" s="21"/>
      <c r="Y92" s="21"/>
      <c r="Z92" s="21"/>
      <c r="AA92" s="21"/>
      <c r="AB92" s="21"/>
    </row>
    <row r="93" spans="1:28" s="5" customFormat="1" ht="17.25" x14ac:dyDescent="0.35">
      <c r="A93" s="140"/>
      <c r="B93" s="146"/>
      <c r="C93" s="147"/>
      <c r="D93" s="152"/>
      <c r="E93" s="152"/>
      <c r="F93" s="149"/>
      <c r="G93" s="152"/>
      <c r="H93" s="153"/>
      <c r="I93" s="153"/>
      <c r="J93" s="153"/>
      <c r="K93" s="153"/>
      <c r="L93" s="153"/>
      <c r="M93" s="153"/>
      <c r="N93" s="153"/>
      <c r="O93" s="153"/>
      <c r="P93"/>
      <c r="Q93" s="122"/>
      <c r="R93" s="21"/>
      <c r="S93" s="21"/>
      <c r="T93" s="21"/>
      <c r="U93" s="21"/>
      <c r="V93" s="21"/>
      <c r="W93" s="21"/>
      <c r="X93" s="21"/>
      <c r="Y93" s="21"/>
      <c r="Z93" s="21"/>
      <c r="AA93" s="21"/>
      <c r="AB93" s="21"/>
    </row>
    <row r="94" spans="1:28" s="5" customFormat="1" ht="17.25" x14ac:dyDescent="0.35">
      <c r="A94" s="140"/>
      <c r="B94" s="146"/>
      <c r="C94" s="147"/>
      <c r="D94" s="152"/>
      <c r="E94" s="152"/>
      <c r="F94" s="149"/>
      <c r="G94" s="152"/>
      <c r="H94" s="153"/>
      <c r="I94" s="153"/>
      <c r="J94" s="153"/>
      <c r="K94" s="153"/>
      <c r="L94" s="153"/>
      <c r="M94" s="153"/>
      <c r="N94" s="153"/>
      <c r="O94" s="153"/>
      <c r="P94"/>
      <c r="Q94" s="122"/>
      <c r="R94" s="21"/>
      <c r="S94" s="21"/>
      <c r="T94" s="21"/>
      <c r="U94" s="21"/>
      <c r="V94" s="21"/>
      <c r="W94" s="21"/>
      <c r="X94" s="21"/>
      <c r="Y94" s="21"/>
      <c r="Z94" s="21"/>
      <c r="AA94" s="21"/>
      <c r="AB94" s="21"/>
    </row>
    <row r="95" spans="1:28" s="5" customFormat="1" ht="17.25" x14ac:dyDescent="0.35">
      <c r="A95" s="140"/>
      <c r="B95" s="146"/>
      <c r="C95" s="147"/>
      <c r="D95" s="152"/>
      <c r="E95" s="152"/>
      <c r="F95" s="149"/>
      <c r="G95" s="152"/>
      <c r="H95" s="153"/>
      <c r="I95" s="153"/>
      <c r="J95" s="153"/>
      <c r="K95" s="153"/>
      <c r="L95" s="153"/>
      <c r="M95" s="153"/>
      <c r="N95" s="153"/>
      <c r="O95" s="153"/>
      <c r="P95"/>
      <c r="Q95" s="122"/>
      <c r="R95" s="21"/>
      <c r="S95" s="21"/>
      <c r="T95" s="21"/>
      <c r="U95" s="21"/>
      <c r="V95" s="21"/>
      <c r="W95" s="21"/>
      <c r="X95" s="21"/>
      <c r="Y95" s="21"/>
      <c r="Z95" s="21"/>
      <c r="AA95" s="21"/>
      <c r="AB95" s="21"/>
    </row>
    <row r="96" spans="1:28" s="5" customFormat="1" ht="17.25" x14ac:dyDescent="0.35">
      <c r="A96" s="140"/>
      <c r="B96" s="146"/>
      <c r="C96" s="147"/>
      <c r="D96" s="152"/>
      <c r="E96" s="152"/>
      <c r="F96" s="149"/>
      <c r="G96" s="152"/>
      <c r="H96" s="153"/>
      <c r="I96" s="153"/>
      <c r="J96" s="153"/>
      <c r="K96" s="153"/>
      <c r="L96" s="153"/>
      <c r="M96" s="153"/>
      <c r="N96" s="153"/>
      <c r="O96" s="153"/>
      <c r="P96"/>
      <c r="Q96" s="122"/>
      <c r="R96" s="21"/>
      <c r="S96" s="21"/>
      <c r="T96" s="21"/>
      <c r="U96" s="21"/>
      <c r="V96" s="21"/>
      <c r="W96" s="21"/>
      <c r="X96" s="21"/>
      <c r="Y96" s="21"/>
      <c r="Z96" s="21"/>
      <c r="AA96" s="21"/>
      <c r="AB96" s="21"/>
    </row>
    <row r="97" spans="1:28" s="5" customFormat="1" ht="17.25" x14ac:dyDescent="0.35">
      <c r="A97" s="140"/>
      <c r="B97" s="146"/>
      <c r="C97" s="147"/>
      <c r="D97" s="152"/>
      <c r="E97" s="152"/>
      <c r="F97" s="149"/>
      <c r="G97" s="152"/>
      <c r="H97" s="153"/>
      <c r="I97" s="153"/>
      <c r="J97" s="153"/>
      <c r="K97" s="153"/>
      <c r="L97" s="153"/>
      <c r="M97" s="153"/>
      <c r="N97" s="153"/>
      <c r="O97" s="153"/>
      <c r="P97"/>
      <c r="Q97" s="122"/>
      <c r="R97" s="21"/>
      <c r="S97" s="21"/>
      <c r="T97" s="21"/>
      <c r="U97" s="21"/>
      <c r="V97" s="21"/>
      <c r="W97" s="21"/>
      <c r="X97" s="21"/>
      <c r="Y97" s="21"/>
      <c r="Z97" s="21"/>
      <c r="AA97" s="21"/>
      <c r="AB97" s="21"/>
    </row>
    <row r="98" spans="1:28" s="5" customFormat="1" ht="17.25" x14ac:dyDescent="0.35">
      <c r="A98" s="140"/>
      <c r="B98" s="146"/>
      <c r="C98" s="147"/>
      <c r="D98" s="152"/>
      <c r="E98" s="152"/>
      <c r="F98" s="149"/>
      <c r="G98" s="152"/>
      <c r="H98" s="153"/>
      <c r="I98" s="153"/>
      <c r="J98" s="153"/>
      <c r="K98" s="153"/>
      <c r="L98" s="153"/>
      <c r="M98" s="153"/>
      <c r="N98" s="153"/>
      <c r="O98" s="153"/>
      <c r="P98"/>
      <c r="Q98" s="122"/>
      <c r="R98" s="21"/>
      <c r="S98" s="21"/>
      <c r="T98" s="21"/>
      <c r="U98" s="21"/>
      <c r="V98" s="21"/>
      <c r="W98" s="21"/>
      <c r="X98" s="21"/>
      <c r="Y98" s="21"/>
      <c r="Z98" s="21"/>
      <c r="AA98" s="21"/>
      <c r="AB98" s="21"/>
    </row>
    <row r="99" spans="1:28" s="5" customFormat="1" ht="17.25" x14ac:dyDescent="0.35">
      <c r="A99" s="140"/>
      <c r="B99" s="146"/>
      <c r="C99" s="147"/>
      <c r="D99" s="152"/>
      <c r="E99" s="152"/>
      <c r="F99" s="149"/>
      <c r="G99" s="152"/>
      <c r="H99" s="153"/>
      <c r="I99" s="153"/>
      <c r="J99" s="153"/>
      <c r="K99" s="153"/>
      <c r="L99" s="153"/>
      <c r="M99" s="153"/>
      <c r="N99" s="153"/>
      <c r="O99" s="153"/>
      <c r="P99"/>
      <c r="Q99" s="122"/>
      <c r="R99" s="22"/>
      <c r="S99" s="19"/>
      <c r="T99" s="19"/>
      <c r="U99" s="19"/>
      <c r="V99" s="19"/>
      <c r="W99" s="19"/>
      <c r="X99" s="19"/>
      <c r="Y99" s="19"/>
      <c r="Z99" s="19"/>
      <c r="AA99" s="19"/>
      <c r="AB99" s="19"/>
    </row>
    <row r="100" spans="1:28" s="5" customFormat="1" ht="17.25" x14ac:dyDescent="0.35">
      <c r="A100" s="140"/>
      <c r="B100" s="146"/>
      <c r="C100" s="147"/>
      <c r="D100" s="152"/>
      <c r="E100" s="152"/>
      <c r="F100" s="149"/>
      <c r="G100" s="152"/>
      <c r="H100" s="153"/>
      <c r="I100" s="153"/>
      <c r="J100" s="153"/>
      <c r="K100" s="153"/>
      <c r="L100" s="153"/>
      <c r="M100" s="153"/>
      <c r="N100" s="153"/>
      <c r="O100" s="153"/>
      <c r="P100"/>
      <c r="Q100" s="122"/>
      <c r="R100" s="19"/>
      <c r="S100" s="19"/>
      <c r="T100" s="19"/>
      <c r="U100" s="19"/>
      <c r="V100" s="19"/>
      <c r="W100" s="19"/>
      <c r="X100" s="19"/>
      <c r="Y100" s="19"/>
      <c r="Z100" s="19"/>
      <c r="AA100" s="19"/>
      <c r="AB100" s="19"/>
    </row>
    <row r="101" spans="1:28" s="5" customFormat="1" ht="17.25" x14ac:dyDescent="0.35">
      <c r="A101" s="140"/>
      <c r="B101" s="146"/>
      <c r="C101" s="147"/>
      <c r="D101" s="152"/>
      <c r="E101" s="152"/>
      <c r="F101" s="149"/>
      <c r="G101" s="152"/>
      <c r="H101" s="153"/>
      <c r="I101" s="153"/>
      <c r="J101" s="153"/>
      <c r="K101" s="153"/>
      <c r="L101" s="153"/>
      <c r="M101" s="153"/>
      <c r="N101" s="153"/>
      <c r="O101" s="153"/>
      <c r="P101"/>
      <c r="Q101" s="122"/>
      <c r="R101" s="19"/>
      <c r="S101" s="19"/>
      <c r="T101" s="19"/>
      <c r="U101" s="19"/>
      <c r="V101" s="19"/>
      <c r="W101" s="19"/>
      <c r="X101" s="19"/>
      <c r="Y101" s="19"/>
      <c r="Z101" s="19"/>
      <c r="AA101" s="19"/>
      <c r="AB101" s="19"/>
    </row>
    <row r="102" spans="1:28" s="5" customFormat="1" ht="17.25" x14ac:dyDescent="0.25">
      <c r="A102" s="140"/>
      <c r="B102" s="146"/>
      <c r="C102" s="147"/>
      <c r="D102" s="152"/>
      <c r="E102" s="152"/>
      <c r="F102" s="149"/>
      <c r="G102" s="152"/>
      <c r="H102" s="153"/>
      <c r="I102" s="153"/>
      <c r="J102" s="153"/>
      <c r="K102" s="153"/>
      <c r="L102" s="153"/>
      <c r="M102" s="153"/>
      <c r="N102" s="153"/>
      <c r="O102" s="153"/>
      <c r="P102"/>
      <c r="Q102" s="122"/>
      <c r="R102" s="23"/>
      <c r="S102" s="23"/>
      <c r="T102" s="23"/>
      <c r="U102" s="23"/>
      <c r="V102" s="23"/>
      <c r="W102" s="23"/>
      <c r="X102" s="23"/>
      <c r="Y102" s="23"/>
      <c r="Z102" s="23"/>
      <c r="AA102" s="23"/>
      <c r="AB102" s="23"/>
    </row>
    <row r="103" spans="1:28" s="5" customFormat="1" ht="17.25" x14ac:dyDescent="0.35">
      <c r="A103" s="140"/>
      <c r="B103" s="146"/>
      <c r="C103" s="147"/>
      <c r="D103" s="152"/>
      <c r="E103" s="152"/>
      <c r="F103" s="149"/>
      <c r="G103" s="152"/>
      <c r="H103" s="153"/>
      <c r="I103" s="153"/>
      <c r="J103" s="153"/>
      <c r="K103" s="153"/>
      <c r="L103" s="153"/>
      <c r="M103" s="153"/>
      <c r="N103" s="153"/>
      <c r="O103" s="153"/>
      <c r="P103"/>
      <c r="Q103" s="122"/>
      <c r="R103" s="20"/>
      <c r="S103" s="20"/>
      <c r="T103" s="20"/>
      <c r="U103" s="20"/>
      <c r="V103" s="20"/>
      <c r="W103" s="20"/>
      <c r="X103" s="20"/>
      <c r="Y103" s="20"/>
      <c r="Z103" s="20"/>
      <c r="AA103" s="20"/>
      <c r="AB103" s="20"/>
    </row>
    <row r="104" spans="1:28" s="5" customFormat="1" ht="17.25" x14ac:dyDescent="0.35">
      <c r="A104" s="140"/>
      <c r="B104" s="146"/>
      <c r="C104" s="147"/>
      <c r="D104" s="152"/>
      <c r="E104" s="152"/>
      <c r="F104" s="149"/>
      <c r="G104" s="152"/>
      <c r="H104" s="153"/>
      <c r="I104" s="153"/>
      <c r="J104" s="153"/>
      <c r="K104" s="153"/>
      <c r="L104" s="153"/>
      <c r="M104" s="153"/>
      <c r="N104" s="153"/>
      <c r="O104" s="153"/>
      <c r="P104"/>
      <c r="Q104" s="122"/>
      <c r="R104" s="21"/>
      <c r="S104" s="21"/>
      <c r="T104" s="21"/>
      <c r="U104" s="21"/>
      <c r="V104" s="21"/>
      <c r="W104" s="21"/>
      <c r="X104" s="21"/>
      <c r="Y104" s="21"/>
      <c r="Z104" s="21"/>
      <c r="AA104" s="21"/>
      <c r="AB104" s="21"/>
    </row>
    <row r="105" spans="1:28" s="5" customFormat="1" ht="17.25" x14ac:dyDescent="0.35">
      <c r="A105" s="140"/>
      <c r="B105" s="146"/>
      <c r="C105" s="147"/>
      <c r="D105" s="152"/>
      <c r="E105" s="152"/>
      <c r="F105" s="149"/>
      <c r="G105" s="152"/>
      <c r="H105" s="153"/>
      <c r="I105" s="153"/>
      <c r="J105" s="153"/>
      <c r="K105" s="153"/>
      <c r="L105" s="153"/>
      <c r="M105" s="153"/>
      <c r="N105" s="153"/>
      <c r="O105" s="153"/>
      <c r="P105"/>
      <c r="Q105" s="122"/>
      <c r="R105" s="21"/>
      <c r="S105" s="21"/>
      <c r="T105" s="21"/>
      <c r="U105" s="21"/>
      <c r="V105" s="21"/>
      <c r="W105" s="21"/>
      <c r="X105" s="21"/>
      <c r="Y105" s="21"/>
      <c r="Z105" s="21"/>
      <c r="AA105" s="21"/>
      <c r="AB105" s="21"/>
    </row>
    <row r="106" spans="1:28" s="5" customFormat="1" ht="17.25" x14ac:dyDescent="0.35">
      <c r="A106" s="140"/>
      <c r="B106" s="146"/>
      <c r="C106" s="147"/>
      <c r="D106" s="152"/>
      <c r="E106" s="152"/>
      <c r="F106" s="149"/>
      <c r="G106" s="152"/>
      <c r="H106" s="153"/>
      <c r="I106" s="153"/>
      <c r="J106" s="153"/>
      <c r="K106" s="153"/>
      <c r="L106" s="153"/>
      <c r="M106" s="153"/>
      <c r="N106" s="153"/>
      <c r="O106" s="153"/>
      <c r="P106"/>
      <c r="Q106" s="122"/>
      <c r="R106" s="21"/>
      <c r="S106" s="21"/>
      <c r="T106" s="21"/>
      <c r="U106" s="21"/>
      <c r="V106" s="21"/>
      <c r="W106" s="21"/>
      <c r="X106" s="21"/>
      <c r="Y106" s="21"/>
      <c r="Z106" s="21"/>
      <c r="AA106" s="21"/>
      <c r="AB106" s="21"/>
    </row>
    <row r="107" spans="1:28" s="5" customFormat="1" ht="17.25" x14ac:dyDescent="0.35">
      <c r="A107" s="140"/>
      <c r="B107" s="146"/>
      <c r="C107" s="147"/>
      <c r="D107" s="152"/>
      <c r="E107" s="152"/>
      <c r="F107" s="149"/>
      <c r="G107" s="152"/>
      <c r="H107" s="153"/>
      <c r="I107" s="153"/>
      <c r="J107" s="153"/>
      <c r="K107" s="153"/>
      <c r="L107" s="153"/>
      <c r="M107" s="153"/>
      <c r="N107" s="153"/>
      <c r="O107" s="153"/>
      <c r="P107"/>
      <c r="Q107" s="122"/>
      <c r="R107" s="21"/>
      <c r="S107" s="21"/>
      <c r="T107" s="21"/>
      <c r="U107" s="21"/>
      <c r="V107" s="21"/>
      <c r="W107" s="21"/>
      <c r="X107" s="21"/>
      <c r="Y107" s="21"/>
      <c r="Z107" s="21"/>
      <c r="AA107" s="21"/>
      <c r="AB107" s="21"/>
    </row>
    <row r="108" spans="1:28" s="5" customFormat="1" ht="17.25" x14ac:dyDescent="0.35">
      <c r="A108" s="140"/>
      <c r="B108" s="146"/>
      <c r="C108" s="147"/>
      <c r="D108" s="152"/>
      <c r="E108" s="152"/>
      <c r="F108" s="149"/>
      <c r="G108" s="152"/>
      <c r="H108" s="153"/>
      <c r="I108" s="153"/>
      <c r="J108" s="153"/>
      <c r="K108" s="153"/>
      <c r="L108" s="153"/>
      <c r="M108" s="153"/>
      <c r="N108" s="153"/>
      <c r="O108" s="153"/>
      <c r="P108"/>
      <c r="Q108" s="122"/>
      <c r="R108" s="21"/>
      <c r="S108" s="21"/>
      <c r="T108" s="21"/>
      <c r="U108" s="21"/>
      <c r="V108" s="21"/>
      <c r="W108" s="21"/>
      <c r="X108" s="21"/>
      <c r="Y108" s="21"/>
      <c r="Z108" s="21"/>
      <c r="AA108" s="21"/>
      <c r="AB108" s="21"/>
    </row>
    <row r="109" spans="1:28" s="5" customFormat="1" ht="17.25" x14ac:dyDescent="0.35">
      <c r="A109" s="140"/>
      <c r="B109" s="146"/>
      <c r="C109" s="147"/>
      <c r="D109" s="152"/>
      <c r="E109" s="152"/>
      <c r="F109" s="149"/>
      <c r="G109" s="152"/>
      <c r="H109" s="153"/>
      <c r="I109" s="153"/>
      <c r="J109" s="153"/>
      <c r="K109" s="153"/>
      <c r="L109" s="153"/>
      <c r="M109" s="153"/>
      <c r="N109" s="153"/>
      <c r="O109" s="153"/>
      <c r="P109"/>
      <c r="Q109" s="122"/>
      <c r="R109" s="21"/>
      <c r="S109" s="21"/>
      <c r="T109" s="21"/>
      <c r="U109" s="21"/>
      <c r="V109" s="21"/>
      <c r="W109" s="21"/>
      <c r="X109" s="21"/>
      <c r="Y109" s="21"/>
      <c r="Z109" s="21"/>
      <c r="AA109" s="21"/>
      <c r="AB109" s="21"/>
    </row>
    <row r="110" spans="1:28" s="5" customFormat="1" ht="17.25" x14ac:dyDescent="0.35">
      <c r="A110" s="140"/>
      <c r="B110" s="146"/>
      <c r="C110" s="147"/>
      <c r="D110" s="152"/>
      <c r="E110" s="152"/>
      <c r="F110" s="149"/>
      <c r="G110" s="152"/>
      <c r="H110" s="153"/>
      <c r="I110" s="153"/>
      <c r="J110" s="153"/>
      <c r="K110" s="153"/>
      <c r="L110" s="153"/>
      <c r="M110" s="153"/>
      <c r="N110" s="153"/>
      <c r="O110" s="153"/>
      <c r="P110"/>
      <c r="Q110" s="122"/>
      <c r="R110" s="21"/>
      <c r="S110" s="21"/>
      <c r="T110" s="21"/>
      <c r="U110" s="21"/>
      <c r="V110" s="21"/>
      <c r="W110" s="21"/>
      <c r="X110" s="21"/>
      <c r="Y110" s="21"/>
      <c r="Z110" s="21"/>
      <c r="AA110" s="21"/>
      <c r="AB110" s="21"/>
    </row>
    <row r="111" spans="1:28" s="5" customFormat="1" ht="17.25" x14ac:dyDescent="0.35">
      <c r="A111" s="140"/>
      <c r="B111" s="146"/>
      <c r="C111" s="147"/>
      <c r="D111" s="152"/>
      <c r="E111" s="152"/>
      <c r="F111" s="149"/>
      <c r="G111" s="152"/>
      <c r="H111" s="153"/>
      <c r="I111" s="153"/>
      <c r="J111" s="153"/>
      <c r="K111" s="153"/>
      <c r="L111" s="153"/>
      <c r="M111" s="153"/>
      <c r="N111" s="153"/>
      <c r="O111" s="153"/>
      <c r="P111"/>
      <c r="Q111" s="122"/>
      <c r="R111" s="21"/>
      <c r="S111" s="21"/>
      <c r="T111" s="21"/>
      <c r="U111" s="21"/>
      <c r="V111" s="21"/>
      <c r="W111" s="21"/>
      <c r="X111" s="21"/>
      <c r="Y111" s="21"/>
      <c r="Z111" s="21"/>
      <c r="AA111" s="21"/>
      <c r="AB111" s="21"/>
    </row>
    <row r="112" spans="1:28" s="5" customFormat="1" ht="17.25" x14ac:dyDescent="0.35">
      <c r="A112" s="140"/>
      <c r="B112" s="146"/>
      <c r="C112" s="147"/>
      <c r="D112" s="152"/>
      <c r="E112" s="152"/>
      <c r="F112" s="149"/>
      <c r="G112" s="152"/>
      <c r="H112" s="153"/>
      <c r="I112" s="153"/>
      <c r="J112" s="153"/>
      <c r="K112" s="153"/>
      <c r="L112" s="153"/>
      <c r="M112" s="153"/>
      <c r="N112" s="153"/>
      <c r="O112" s="153"/>
      <c r="P112"/>
      <c r="Q112" s="122"/>
      <c r="R112" s="21"/>
      <c r="S112" s="21"/>
      <c r="T112" s="21"/>
      <c r="U112" s="21"/>
      <c r="V112" s="21"/>
      <c r="W112" s="21"/>
      <c r="X112" s="21"/>
      <c r="Y112" s="21"/>
      <c r="Z112" s="21"/>
      <c r="AA112" s="21"/>
      <c r="AB112" s="21"/>
    </row>
    <row r="113" spans="1:28" s="5" customFormat="1" ht="17.25" x14ac:dyDescent="0.35">
      <c r="A113" s="140"/>
      <c r="B113" s="146"/>
      <c r="C113" s="147"/>
      <c r="D113" s="152"/>
      <c r="E113" s="152"/>
      <c r="F113" s="149"/>
      <c r="G113" s="152"/>
      <c r="H113" s="153"/>
      <c r="I113" s="153"/>
      <c r="J113" s="153"/>
      <c r="K113" s="153"/>
      <c r="L113" s="153"/>
      <c r="M113" s="153"/>
      <c r="N113" s="153"/>
      <c r="O113" s="153"/>
      <c r="P113"/>
      <c r="Q113" s="122"/>
      <c r="R113" s="21"/>
      <c r="S113" s="21"/>
      <c r="T113" s="21"/>
      <c r="U113" s="21"/>
      <c r="V113" s="21"/>
      <c r="W113" s="21"/>
      <c r="X113" s="21"/>
      <c r="Y113" s="21"/>
      <c r="Z113" s="21"/>
      <c r="AA113" s="21"/>
      <c r="AB113" s="21"/>
    </row>
    <row r="114" spans="1:28" s="5" customFormat="1" ht="17.25" x14ac:dyDescent="0.35">
      <c r="A114" s="140"/>
      <c r="B114" s="146"/>
      <c r="C114" s="147"/>
      <c r="D114" s="152"/>
      <c r="E114" s="152"/>
      <c r="F114" s="149"/>
      <c r="G114" s="152"/>
      <c r="H114" s="153"/>
      <c r="I114" s="153"/>
      <c r="J114" s="153"/>
      <c r="K114" s="153"/>
      <c r="L114" s="153"/>
      <c r="M114" s="153"/>
      <c r="N114" s="153"/>
      <c r="O114" s="153"/>
      <c r="P114"/>
      <c r="Q114" s="122"/>
      <c r="R114" s="21"/>
      <c r="S114" s="21"/>
      <c r="T114" s="21"/>
      <c r="U114" s="21"/>
      <c r="V114" s="21"/>
      <c r="W114" s="21"/>
      <c r="X114" s="21"/>
      <c r="Y114" s="21"/>
      <c r="Z114" s="21"/>
      <c r="AA114" s="21"/>
      <c r="AB114" s="21"/>
    </row>
    <row r="115" spans="1:28" s="5" customFormat="1" ht="17.25" x14ac:dyDescent="0.35">
      <c r="A115" s="140"/>
      <c r="B115" s="146"/>
      <c r="C115" s="147"/>
      <c r="D115" s="152"/>
      <c r="E115" s="152"/>
      <c r="F115" s="149"/>
      <c r="G115" s="152"/>
      <c r="H115" s="153"/>
      <c r="I115" s="153"/>
      <c r="J115" s="153"/>
      <c r="K115" s="153"/>
      <c r="L115" s="153"/>
      <c r="M115" s="153"/>
      <c r="N115" s="153"/>
      <c r="O115" s="153"/>
      <c r="P115"/>
      <c r="Q115" s="122"/>
      <c r="R115" s="21"/>
      <c r="S115" s="21"/>
      <c r="T115" s="21"/>
      <c r="U115" s="21"/>
      <c r="V115" s="21"/>
      <c r="W115" s="21"/>
      <c r="X115" s="21"/>
      <c r="Y115" s="21"/>
      <c r="Z115" s="21"/>
      <c r="AA115" s="21"/>
      <c r="AB115" s="21"/>
    </row>
    <row r="116" spans="1:28" s="5" customFormat="1" ht="17.25" x14ac:dyDescent="0.35">
      <c r="A116" s="140"/>
      <c r="B116" s="146"/>
      <c r="C116" s="147"/>
      <c r="D116" s="152"/>
      <c r="E116" s="152"/>
      <c r="F116" s="149"/>
      <c r="G116" s="152"/>
      <c r="H116" s="153"/>
      <c r="I116" s="153"/>
      <c r="J116" s="153"/>
      <c r="K116" s="153"/>
      <c r="L116" s="153"/>
      <c r="M116" s="153"/>
      <c r="N116" s="153"/>
      <c r="O116" s="153"/>
      <c r="P116"/>
      <c r="Q116" s="122"/>
      <c r="R116" s="21"/>
      <c r="S116" s="21"/>
      <c r="T116" s="21"/>
      <c r="U116" s="21"/>
      <c r="V116" s="21"/>
      <c r="W116" s="21"/>
      <c r="X116" s="21"/>
      <c r="Y116" s="21"/>
      <c r="Z116" s="21"/>
      <c r="AA116" s="21"/>
      <c r="AB116" s="21"/>
    </row>
    <row r="117" spans="1:28" s="5" customFormat="1" ht="17.25" x14ac:dyDescent="0.35">
      <c r="A117" s="140"/>
      <c r="B117" s="146"/>
      <c r="C117" s="147"/>
      <c r="D117" s="152"/>
      <c r="E117" s="152"/>
      <c r="F117" s="149"/>
      <c r="G117" s="152"/>
      <c r="H117" s="153"/>
      <c r="I117" s="153"/>
      <c r="J117" s="153"/>
      <c r="K117" s="153"/>
      <c r="L117" s="153"/>
      <c r="M117" s="153"/>
      <c r="N117" s="153"/>
      <c r="O117" s="153"/>
      <c r="P117"/>
      <c r="Q117" s="122"/>
      <c r="R117" s="21"/>
      <c r="S117" s="21"/>
      <c r="T117" s="21"/>
      <c r="U117" s="21"/>
      <c r="V117" s="21"/>
      <c r="W117" s="21"/>
      <c r="X117" s="21"/>
      <c r="Y117" s="21"/>
      <c r="Z117" s="21"/>
      <c r="AA117" s="21"/>
      <c r="AB117" s="21"/>
    </row>
    <row r="118" spans="1:28" s="5" customFormat="1" ht="17.25" x14ac:dyDescent="0.35">
      <c r="A118" s="140"/>
      <c r="B118" s="146"/>
      <c r="C118" s="147"/>
      <c r="D118" s="152"/>
      <c r="E118" s="152"/>
      <c r="F118" s="149"/>
      <c r="G118" s="152"/>
      <c r="H118" s="153"/>
      <c r="I118" s="153"/>
      <c r="J118" s="153"/>
      <c r="K118" s="153"/>
      <c r="L118" s="153"/>
      <c r="M118" s="153"/>
      <c r="N118" s="153"/>
      <c r="O118" s="153"/>
      <c r="P118"/>
      <c r="Q118" s="122"/>
      <c r="R118" s="21"/>
      <c r="S118" s="21"/>
      <c r="T118" s="21"/>
      <c r="U118" s="21"/>
      <c r="V118" s="21"/>
      <c r="W118" s="21"/>
      <c r="X118" s="21"/>
      <c r="Y118" s="21"/>
      <c r="Z118" s="21"/>
      <c r="AA118" s="21"/>
      <c r="AB118" s="21"/>
    </row>
    <row r="119" spans="1:28" s="5" customFormat="1" ht="17.25" x14ac:dyDescent="0.35">
      <c r="A119" s="140"/>
      <c r="B119" s="146"/>
      <c r="C119" s="147"/>
      <c r="D119" s="152"/>
      <c r="E119" s="152"/>
      <c r="F119" s="149"/>
      <c r="G119" s="152"/>
      <c r="H119" s="153"/>
      <c r="I119" s="153"/>
      <c r="J119" s="153"/>
      <c r="K119" s="153"/>
      <c r="L119" s="153"/>
      <c r="M119" s="153"/>
      <c r="N119" s="153"/>
      <c r="O119" s="153"/>
      <c r="P119"/>
      <c r="Q119" s="122"/>
      <c r="R119" s="22"/>
      <c r="S119" s="19"/>
      <c r="T119" s="19"/>
      <c r="U119" s="19"/>
      <c r="V119" s="19"/>
      <c r="W119" s="19"/>
      <c r="X119" s="19"/>
      <c r="Y119" s="19"/>
      <c r="Z119" s="19"/>
      <c r="AA119" s="19"/>
      <c r="AB119" s="19"/>
    </row>
    <row r="120" spans="1:28" s="5" customFormat="1" x14ac:dyDescent="0.25">
      <c r="A120" s="140"/>
      <c r="B120" s="146"/>
      <c r="C120" s="147"/>
      <c r="D120" s="152"/>
      <c r="E120" s="152"/>
      <c r="F120" s="149"/>
      <c r="G120" s="152"/>
      <c r="H120" s="153"/>
      <c r="I120" s="153"/>
      <c r="J120" s="153"/>
      <c r="K120" s="153"/>
      <c r="L120" s="153"/>
      <c r="M120" s="153"/>
      <c r="N120" s="153"/>
      <c r="O120" s="153"/>
      <c r="P120"/>
      <c r="Q120" s="122"/>
      <c r="R120" s="15"/>
      <c r="S120" s="15"/>
      <c r="T120" s="15"/>
      <c r="U120" s="15"/>
      <c r="V120" s="15"/>
      <c r="W120" s="15"/>
      <c r="X120" s="15"/>
      <c r="Y120" s="15"/>
      <c r="Z120" s="15"/>
      <c r="AA120" s="15"/>
      <c r="AB120" s="15"/>
    </row>
    <row r="121" spans="1:28" s="5" customFormat="1" x14ac:dyDescent="0.25">
      <c r="A121" s="140"/>
      <c r="B121" s="146"/>
      <c r="C121" s="147"/>
      <c r="D121" s="152"/>
      <c r="E121" s="152"/>
      <c r="F121" s="149"/>
      <c r="G121" s="152"/>
      <c r="H121" s="153"/>
      <c r="I121" s="153"/>
      <c r="J121" s="153"/>
      <c r="K121" s="153"/>
      <c r="L121" s="153"/>
      <c r="M121" s="153"/>
      <c r="N121" s="153"/>
      <c r="O121" s="153"/>
      <c r="P121"/>
      <c r="Q121" s="122"/>
      <c r="R121" s="15"/>
      <c r="S121" s="15"/>
      <c r="T121" s="15"/>
      <c r="U121" s="15"/>
      <c r="V121" s="15"/>
      <c r="W121" s="15"/>
      <c r="X121" s="15"/>
      <c r="Y121" s="15"/>
      <c r="Z121" s="15"/>
      <c r="AA121" s="15"/>
      <c r="AB121" s="15"/>
    </row>
    <row r="122" spans="1:28" s="5" customFormat="1" x14ac:dyDescent="0.25">
      <c r="A122" s="140"/>
      <c r="B122" s="146"/>
      <c r="C122" s="147"/>
      <c r="D122" s="152"/>
      <c r="E122" s="152"/>
      <c r="F122" s="149"/>
      <c r="G122" s="152"/>
      <c r="H122" s="153"/>
      <c r="I122" s="153"/>
      <c r="J122" s="153"/>
      <c r="K122" s="153"/>
      <c r="L122" s="153"/>
      <c r="M122" s="153"/>
      <c r="N122" s="153"/>
      <c r="O122" s="153"/>
      <c r="P122"/>
      <c r="Q122" s="122"/>
      <c r="R122" s="15"/>
      <c r="S122" s="15"/>
      <c r="T122" s="15"/>
      <c r="U122" s="15"/>
      <c r="V122" s="15"/>
      <c r="W122" s="15"/>
      <c r="X122" s="15"/>
      <c r="Y122" s="15"/>
      <c r="Z122" s="15"/>
      <c r="AA122" s="15"/>
      <c r="AB122" s="15"/>
    </row>
    <row r="123" spans="1:28" s="5" customFormat="1" x14ac:dyDescent="0.25">
      <c r="A123" s="140"/>
      <c r="B123" s="146"/>
      <c r="C123" s="147"/>
      <c r="D123" s="152"/>
      <c r="E123" s="152"/>
      <c r="F123" s="149"/>
      <c r="G123" s="152"/>
      <c r="H123" s="153"/>
      <c r="I123" s="153"/>
      <c r="J123" s="153"/>
      <c r="K123" s="153"/>
      <c r="L123" s="153"/>
      <c r="M123" s="153"/>
      <c r="N123" s="153"/>
      <c r="O123" s="153"/>
      <c r="P123"/>
      <c r="Q123" s="122"/>
      <c r="R123" s="15"/>
      <c r="S123" s="15"/>
      <c r="T123" s="15"/>
      <c r="U123" s="15"/>
      <c r="V123" s="15"/>
      <c r="W123" s="15"/>
      <c r="X123" s="15"/>
      <c r="Y123" s="15"/>
      <c r="Z123" s="15"/>
      <c r="AA123" s="15"/>
      <c r="AB123" s="15"/>
    </row>
    <row r="124" spans="1:28" s="5" customFormat="1" x14ac:dyDescent="0.25">
      <c r="A124" s="140"/>
      <c r="B124" s="146"/>
      <c r="C124" s="147"/>
      <c r="D124" s="152"/>
      <c r="E124" s="152"/>
      <c r="F124" s="149"/>
      <c r="G124" s="152"/>
      <c r="H124" s="153"/>
      <c r="I124" s="153"/>
      <c r="J124" s="153"/>
      <c r="K124" s="153"/>
      <c r="L124" s="153"/>
      <c r="M124" s="153"/>
      <c r="N124" s="153"/>
      <c r="O124" s="153"/>
      <c r="P124"/>
      <c r="Q124" s="122"/>
      <c r="R124" s="15"/>
      <c r="S124" s="15"/>
      <c r="T124" s="15"/>
      <c r="U124" s="15"/>
      <c r="V124" s="15"/>
      <c r="W124" s="15"/>
      <c r="X124" s="15"/>
      <c r="Y124" s="15"/>
      <c r="Z124" s="15"/>
      <c r="AA124" s="15"/>
      <c r="AB124" s="15"/>
    </row>
    <row r="125" spans="1:28" s="5" customFormat="1" x14ac:dyDescent="0.25">
      <c r="A125" s="140"/>
      <c r="B125" s="146"/>
      <c r="C125" s="147"/>
      <c r="D125" s="152"/>
      <c r="E125" s="152"/>
      <c r="F125" s="149"/>
      <c r="G125" s="152"/>
      <c r="H125" s="153"/>
      <c r="I125" s="153"/>
      <c r="J125" s="153"/>
      <c r="K125" s="153"/>
      <c r="L125" s="153"/>
      <c r="M125" s="153"/>
      <c r="N125" s="153"/>
      <c r="O125" s="153"/>
      <c r="P125"/>
      <c r="Q125" s="122"/>
      <c r="R125" s="15"/>
      <c r="S125" s="15"/>
      <c r="T125" s="15"/>
      <c r="U125" s="15"/>
      <c r="V125" s="15"/>
      <c r="W125" s="15"/>
      <c r="X125" s="15"/>
      <c r="Y125" s="15"/>
      <c r="Z125" s="15"/>
      <c r="AA125" s="15"/>
      <c r="AB125" s="15"/>
    </row>
    <row r="126" spans="1:28" s="5" customFormat="1" x14ac:dyDescent="0.25">
      <c r="A126" s="140"/>
      <c r="B126" s="146"/>
      <c r="C126" s="147"/>
      <c r="D126" s="152"/>
      <c r="E126" s="152"/>
      <c r="F126" s="149"/>
      <c r="G126" s="152"/>
      <c r="H126" s="153"/>
      <c r="I126" s="153"/>
      <c r="J126" s="153"/>
      <c r="K126" s="153"/>
      <c r="L126" s="153"/>
      <c r="M126" s="153"/>
      <c r="N126" s="153"/>
      <c r="O126" s="153"/>
      <c r="P126"/>
      <c r="Q126" s="122"/>
      <c r="R126" s="15"/>
      <c r="S126" s="15"/>
      <c r="T126" s="15"/>
      <c r="U126" s="15"/>
      <c r="V126" s="15"/>
      <c r="W126" s="15"/>
      <c r="X126" s="15"/>
      <c r="Y126" s="15"/>
      <c r="Z126" s="15"/>
      <c r="AA126" s="15"/>
      <c r="AB126" s="15"/>
    </row>
    <row r="127" spans="1:28" s="5" customFormat="1" x14ac:dyDescent="0.25">
      <c r="A127" s="140"/>
      <c r="B127" s="146"/>
      <c r="C127" s="147"/>
      <c r="D127" s="152"/>
      <c r="E127" s="152"/>
      <c r="F127" s="149"/>
      <c r="G127" s="152"/>
      <c r="H127" s="153"/>
      <c r="I127" s="153"/>
      <c r="J127" s="153"/>
      <c r="K127" s="153"/>
      <c r="L127" s="153"/>
      <c r="M127" s="153"/>
      <c r="N127" s="153"/>
      <c r="O127" s="153"/>
      <c r="P127"/>
      <c r="Q127" s="122"/>
      <c r="R127" s="15"/>
      <c r="S127" s="15"/>
      <c r="T127" s="15"/>
      <c r="U127" s="15"/>
      <c r="V127" s="15"/>
      <c r="W127" s="15"/>
      <c r="X127" s="15"/>
      <c r="Y127" s="15"/>
      <c r="Z127" s="15"/>
      <c r="AA127" s="15"/>
      <c r="AB127" s="15"/>
    </row>
    <row r="128" spans="1:28" s="5" customFormat="1" x14ac:dyDescent="0.25">
      <c r="A128" s="140"/>
      <c r="B128" s="146"/>
      <c r="C128" s="147"/>
      <c r="D128" s="152"/>
      <c r="E128" s="152"/>
      <c r="F128" s="149"/>
      <c r="G128" s="152"/>
      <c r="H128" s="153"/>
      <c r="I128" s="153"/>
      <c r="J128" s="153"/>
      <c r="K128" s="153"/>
      <c r="L128" s="153"/>
      <c r="M128" s="153"/>
      <c r="N128" s="153"/>
      <c r="O128" s="153"/>
      <c r="P128"/>
      <c r="Q128" s="122"/>
      <c r="R128" s="15"/>
      <c r="S128" s="15"/>
      <c r="T128" s="15"/>
      <c r="U128" s="15"/>
      <c r="V128" s="15"/>
      <c r="W128" s="15"/>
      <c r="X128" s="15"/>
      <c r="Y128" s="15"/>
      <c r="Z128" s="15"/>
      <c r="AA128" s="15"/>
      <c r="AB128" s="15"/>
    </row>
    <row r="129" spans="1:28" s="5" customFormat="1" x14ac:dyDescent="0.25">
      <c r="A129" s="140"/>
      <c r="B129" s="146"/>
      <c r="C129" s="147"/>
      <c r="D129" s="152"/>
      <c r="E129" s="152"/>
      <c r="F129" s="149"/>
      <c r="G129" s="152"/>
      <c r="H129" s="153"/>
      <c r="I129" s="153"/>
      <c r="J129" s="153"/>
      <c r="K129" s="153"/>
      <c r="L129" s="153"/>
      <c r="M129" s="153"/>
      <c r="N129" s="153"/>
      <c r="O129" s="153"/>
      <c r="P129"/>
      <c r="Q129" s="122"/>
      <c r="R129" s="15"/>
      <c r="S129" s="15"/>
      <c r="T129" s="15"/>
      <c r="U129" s="15"/>
      <c r="V129" s="15"/>
      <c r="W129" s="15"/>
      <c r="X129" s="15"/>
      <c r="Y129" s="15"/>
      <c r="Z129" s="15"/>
      <c r="AA129" s="15"/>
      <c r="AB129" s="15"/>
    </row>
    <row r="130" spans="1:28" s="5" customFormat="1" x14ac:dyDescent="0.25">
      <c r="A130" s="140"/>
      <c r="B130" s="146"/>
      <c r="C130" s="147"/>
      <c r="D130" s="152"/>
      <c r="E130" s="152"/>
      <c r="F130" s="149"/>
      <c r="G130" s="152"/>
      <c r="H130" s="153"/>
      <c r="I130" s="153"/>
      <c r="J130" s="153"/>
      <c r="K130" s="153"/>
      <c r="L130" s="153"/>
      <c r="M130" s="153"/>
      <c r="N130" s="153"/>
      <c r="O130" s="153"/>
      <c r="P130"/>
      <c r="Q130" s="122"/>
      <c r="R130" s="15"/>
      <c r="S130" s="15"/>
      <c r="T130" s="15"/>
      <c r="U130" s="15"/>
      <c r="V130" s="15"/>
      <c r="W130" s="15"/>
      <c r="X130" s="15"/>
      <c r="Y130" s="15"/>
      <c r="Z130" s="15"/>
      <c r="AA130" s="15"/>
      <c r="AB130" s="15"/>
    </row>
    <row r="131" spans="1:28" s="5" customFormat="1" x14ac:dyDescent="0.25">
      <c r="A131" s="140"/>
      <c r="B131" s="146"/>
      <c r="C131" s="147"/>
      <c r="D131" s="152"/>
      <c r="E131" s="152"/>
      <c r="F131" s="149"/>
      <c r="G131" s="152"/>
      <c r="H131" s="153"/>
      <c r="I131" s="153"/>
      <c r="J131" s="153"/>
      <c r="K131" s="153"/>
      <c r="L131" s="153"/>
      <c r="M131" s="153"/>
      <c r="N131" s="153"/>
      <c r="O131" s="153"/>
      <c r="P131"/>
      <c r="Q131" s="122"/>
      <c r="R131" s="15"/>
      <c r="S131" s="15"/>
      <c r="T131" s="15"/>
      <c r="U131" s="15"/>
      <c r="V131" s="15"/>
      <c r="W131" s="15"/>
      <c r="X131" s="15"/>
      <c r="Y131" s="15"/>
      <c r="Z131" s="15"/>
      <c r="AA131" s="15"/>
      <c r="AB131" s="15"/>
    </row>
    <row r="132" spans="1:28" s="5" customFormat="1" x14ac:dyDescent="0.25">
      <c r="A132" s="140"/>
      <c r="B132" s="146"/>
      <c r="C132" s="147"/>
      <c r="D132" s="152"/>
      <c r="E132" s="152"/>
      <c r="F132" s="149"/>
      <c r="G132" s="152"/>
      <c r="H132" s="153"/>
      <c r="I132" s="153"/>
      <c r="J132" s="153"/>
      <c r="K132" s="153"/>
      <c r="L132" s="153"/>
      <c r="M132" s="153"/>
      <c r="N132" s="153"/>
      <c r="O132" s="153"/>
      <c r="P132"/>
      <c r="Q132" s="122"/>
      <c r="R132" s="15"/>
      <c r="S132" s="15"/>
      <c r="T132" s="15"/>
      <c r="U132" s="15"/>
      <c r="V132" s="15"/>
      <c r="W132" s="15"/>
      <c r="X132" s="15"/>
      <c r="Y132" s="15"/>
      <c r="Z132" s="15"/>
      <c r="AA132" s="15"/>
      <c r="AB132" s="15"/>
    </row>
    <row r="133" spans="1:28" s="5" customFormat="1" x14ac:dyDescent="0.25">
      <c r="A133" s="140"/>
      <c r="B133" s="146"/>
      <c r="C133" s="147"/>
      <c r="D133" s="152"/>
      <c r="E133" s="152"/>
      <c r="F133" s="149"/>
      <c r="G133" s="152"/>
      <c r="H133" s="153"/>
      <c r="I133" s="153"/>
      <c r="J133" s="153"/>
      <c r="K133" s="153"/>
      <c r="L133" s="153"/>
      <c r="M133" s="153"/>
      <c r="N133" s="153"/>
      <c r="O133" s="153"/>
      <c r="P133"/>
      <c r="Q133" s="122"/>
      <c r="R133" s="15"/>
      <c r="S133" s="15"/>
      <c r="T133" s="15"/>
      <c r="U133" s="15"/>
      <c r="V133" s="15"/>
      <c r="W133" s="15"/>
      <c r="X133" s="15"/>
      <c r="Y133" s="15"/>
      <c r="Z133" s="15"/>
      <c r="AA133" s="15"/>
      <c r="AB133" s="15"/>
    </row>
    <row r="134" spans="1:28" s="5" customFormat="1" x14ac:dyDescent="0.25">
      <c r="A134" s="140"/>
      <c r="B134" s="146"/>
      <c r="C134" s="147"/>
      <c r="D134" s="152"/>
      <c r="E134" s="152"/>
      <c r="F134" s="149"/>
      <c r="G134" s="152"/>
      <c r="H134" s="153"/>
      <c r="I134" s="153"/>
      <c r="J134" s="153"/>
      <c r="K134" s="153"/>
      <c r="L134" s="153"/>
      <c r="M134" s="153"/>
      <c r="N134" s="153"/>
      <c r="O134" s="153"/>
      <c r="P134"/>
      <c r="Q134" s="122"/>
      <c r="R134" s="15"/>
      <c r="S134" s="15"/>
      <c r="T134" s="15"/>
      <c r="U134" s="15"/>
      <c r="V134" s="15"/>
      <c r="W134" s="15"/>
      <c r="X134" s="15"/>
      <c r="Y134" s="15"/>
      <c r="Z134" s="15"/>
      <c r="AA134" s="15"/>
      <c r="AB134" s="15"/>
    </row>
    <row r="135" spans="1:28" s="5" customFormat="1" x14ac:dyDescent="0.25">
      <c r="A135" s="140"/>
      <c r="B135" s="146"/>
      <c r="C135" s="147"/>
      <c r="D135" s="152"/>
      <c r="E135" s="152"/>
      <c r="F135" s="149"/>
      <c r="G135" s="152"/>
      <c r="H135" s="153"/>
      <c r="I135" s="153"/>
      <c r="J135" s="153"/>
      <c r="K135" s="153"/>
      <c r="L135" s="153"/>
      <c r="M135" s="153"/>
      <c r="N135" s="153"/>
      <c r="O135" s="153"/>
      <c r="P135"/>
      <c r="Q135" s="122"/>
      <c r="R135" s="15"/>
      <c r="S135" s="15"/>
      <c r="T135" s="15"/>
      <c r="U135" s="15"/>
      <c r="V135" s="15"/>
      <c r="W135" s="15"/>
      <c r="X135" s="15"/>
      <c r="Y135" s="15"/>
      <c r="Z135" s="15"/>
      <c r="AA135" s="15"/>
      <c r="AB135" s="15"/>
    </row>
    <row r="136" spans="1:28" s="5" customFormat="1" x14ac:dyDescent="0.25">
      <c r="A136" s="140"/>
      <c r="B136" s="146"/>
      <c r="C136" s="147"/>
      <c r="D136" s="152"/>
      <c r="E136" s="152"/>
      <c r="F136" s="149"/>
      <c r="G136" s="152"/>
      <c r="H136" s="153"/>
      <c r="I136" s="153"/>
      <c r="J136" s="153"/>
      <c r="K136" s="153"/>
      <c r="L136" s="153"/>
      <c r="M136" s="153"/>
      <c r="N136" s="153"/>
      <c r="O136" s="153"/>
      <c r="P136"/>
      <c r="Q136" s="122"/>
      <c r="R136" s="15"/>
      <c r="S136" s="15"/>
      <c r="T136" s="15"/>
      <c r="U136" s="15"/>
      <c r="V136" s="15"/>
      <c r="W136" s="15"/>
      <c r="X136" s="15"/>
      <c r="Y136" s="15"/>
      <c r="Z136" s="15"/>
      <c r="AA136" s="15"/>
      <c r="AB136" s="15"/>
    </row>
    <row r="137" spans="1:28" s="5" customFormat="1" x14ac:dyDescent="0.25">
      <c r="A137" s="140"/>
      <c r="B137" s="146"/>
      <c r="C137" s="147"/>
      <c r="D137" s="152"/>
      <c r="E137" s="152"/>
      <c r="F137" s="149"/>
      <c r="G137" s="152"/>
      <c r="H137" s="153"/>
      <c r="I137" s="153"/>
      <c r="J137" s="153"/>
      <c r="K137" s="153"/>
      <c r="L137" s="153"/>
      <c r="M137" s="153"/>
      <c r="N137" s="153"/>
      <c r="O137" s="153"/>
      <c r="P137"/>
      <c r="Q137" s="122"/>
      <c r="R137" s="15"/>
      <c r="S137" s="15"/>
      <c r="T137" s="15"/>
      <c r="U137" s="15"/>
      <c r="V137" s="15"/>
      <c r="W137" s="15"/>
      <c r="X137" s="15"/>
      <c r="Y137" s="15"/>
      <c r="Z137" s="15"/>
      <c r="AA137" s="15"/>
      <c r="AB137" s="15"/>
    </row>
    <row r="138" spans="1:28" s="5" customFormat="1" x14ac:dyDescent="0.25">
      <c r="A138" s="140"/>
      <c r="B138" s="146"/>
      <c r="C138" s="147"/>
      <c r="D138" s="152"/>
      <c r="E138" s="152"/>
      <c r="F138" s="149"/>
      <c r="G138" s="152"/>
      <c r="H138" s="153"/>
      <c r="I138" s="153"/>
      <c r="J138" s="153"/>
      <c r="K138" s="153"/>
      <c r="L138" s="153"/>
      <c r="M138" s="153"/>
      <c r="N138" s="153"/>
      <c r="O138" s="153"/>
      <c r="P138"/>
      <c r="Q138" s="122"/>
      <c r="R138" s="15"/>
      <c r="S138" s="15"/>
      <c r="T138" s="15"/>
      <c r="U138" s="15"/>
      <c r="V138" s="15"/>
      <c r="W138" s="15"/>
      <c r="X138" s="15"/>
      <c r="Y138" s="15"/>
      <c r="Z138" s="15"/>
      <c r="AA138" s="15"/>
      <c r="AB138" s="15"/>
    </row>
    <row r="139" spans="1:28" s="5" customFormat="1" x14ac:dyDescent="0.25">
      <c r="A139" s="140"/>
      <c r="B139" s="146"/>
      <c r="C139" s="147"/>
      <c r="D139" s="152"/>
      <c r="E139" s="152"/>
      <c r="F139" s="149"/>
      <c r="G139" s="152"/>
      <c r="H139" s="153"/>
      <c r="I139" s="153"/>
      <c r="J139" s="153"/>
      <c r="K139" s="153"/>
      <c r="L139" s="153"/>
      <c r="M139" s="153"/>
      <c r="N139" s="153"/>
      <c r="O139" s="153"/>
      <c r="P139"/>
      <c r="Q139" s="122"/>
      <c r="R139" s="15"/>
      <c r="S139" s="15"/>
      <c r="T139" s="15"/>
      <c r="U139" s="15"/>
      <c r="V139" s="15"/>
      <c r="W139" s="15"/>
      <c r="X139" s="15"/>
      <c r="Y139" s="15"/>
      <c r="Z139" s="15"/>
      <c r="AA139" s="15"/>
      <c r="AB139" s="15"/>
    </row>
    <row r="140" spans="1:28" s="5" customFormat="1" x14ac:dyDescent="0.25">
      <c r="A140" s="140"/>
      <c r="B140" s="146"/>
      <c r="C140" s="147"/>
      <c r="D140" s="152"/>
      <c r="E140" s="152"/>
      <c r="F140" s="149"/>
      <c r="G140" s="152"/>
      <c r="H140" s="153"/>
      <c r="I140" s="153"/>
      <c r="J140" s="153"/>
      <c r="K140" s="153"/>
      <c r="L140" s="153"/>
      <c r="M140" s="153"/>
      <c r="N140" s="153"/>
      <c r="O140" s="153"/>
      <c r="P140"/>
      <c r="Q140" s="122"/>
      <c r="R140" s="15"/>
      <c r="S140" s="15"/>
      <c r="T140" s="15"/>
      <c r="U140" s="15"/>
      <c r="V140" s="15"/>
      <c r="W140" s="15"/>
      <c r="X140" s="15"/>
      <c r="Y140" s="15"/>
      <c r="Z140" s="15"/>
      <c r="AA140" s="15"/>
      <c r="AB140" s="15"/>
    </row>
    <row r="141" spans="1:28" s="5" customFormat="1" x14ac:dyDescent="0.25">
      <c r="A141" s="140"/>
      <c r="B141" s="146"/>
      <c r="C141" s="147"/>
      <c r="D141" s="152"/>
      <c r="E141" s="152"/>
      <c r="F141" s="149"/>
      <c r="G141" s="152"/>
      <c r="H141" s="153"/>
      <c r="I141" s="153"/>
      <c r="J141" s="153"/>
      <c r="K141" s="153"/>
      <c r="L141" s="153"/>
      <c r="M141" s="153"/>
      <c r="N141" s="153"/>
      <c r="O141" s="153"/>
      <c r="P141"/>
      <c r="Q141" s="122"/>
      <c r="R141" s="15"/>
      <c r="S141" s="15"/>
      <c r="T141" s="15"/>
      <c r="U141" s="15"/>
      <c r="V141" s="15"/>
      <c r="W141" s="15"/>
      <c r="X141" s="15"/>
      <c r="Y141" s="15"/>
      <c r="Z141" s="15"/>
      <c r="AA141" s="15"/>
      <c r="AB141" s="15"/>
    </row>
    <row r="142" spans="1:28" s="5" customFormat="1" x14ac:dyDescent="0.25">
      <c r="A142" s="140"/>
      <c r="B142" s="146"/>
      <c r="C142" s="147"/>
      <c r="D142" s="152"/>
      <c r="E142" s="152"/>
      <c r="F142" s="149"/>
      <c r="G142" s="152"/>
      <c r="H142" s="153"/>
      <c r="I142" s="153"/>
      <c r="J142" s="153"/>
      <c r="K142" s="153"/>
      <c r="L142" s="153"/>
      <c r="M142" s="153"/>
      <c r="N142" s="153"/>
      <c r="O142" s="153"/>
      <c r="P142"/>
      <c r="Q142" s="122"/>
      <c r="R142" s="15"/>
      <c r="S142" s="15"/>
      <c r="T142" s="15"/>
      <c r="U142" s="15"/>
      <c r="V142" s="15"/>
      <c r="W142" s="15"/>
      <c r="X142" s="15"/>
      <c r="Y142" s="15"/>
      <c r="Z142" s="15"/>
      <c r="AA142" s="15"/>
      <c r="AB142" s="15"/>
    </row>
    <row r="143" spans="1:28" s="5" customFormat="1" x14ac:dyDescent="0.25">
      <c r="A143" s="140"/>
      <c r="B143" s="146"/>
      <c r="C143" s="147"/>
      <c r="D143" s="152"/>
      <c r="E143" s="152"/>
      <c r="F143" s="149"/>
      <c r="G143" s="152"/>
      <c r="H143" s="153"/>
      <c r="I143" s="153"/>
      <c r="J143" s="153"/>
      <c r="K143" s="153"/>
      <c r="L143" s="153"/>
      <c r="M143" s="153"/>
      <c r="N143" s="153"/>
      <c r="O143" s="153"/>
      <c r="P143"/>
      <c r="Q143" s="122"/>
      <c r="R143" s="15"/>
      <c r="S143" s="15"/>
      <c r="T143" s="15"/>
      <c r="U143" s="15"/>
      <c r="V143" s="15"/>
      <c r="W143" s="15"/>
      <c r="X143" s="15"/>
      <c r="Y143" s="15"/>
      <c r="Z143" s="15"/>
      <c r="AA143" s="15"/>
      <c r="AB143" s="15"/>
    </row>
    <row r="144" spans="1:28" s="5" customFormat="1" x14ac:dyDescent="0.25">
      <c r="A144" s="140"/>
      <c r="B144" s="146"/>
      <c r="C144" s="147"/>
      <c r="D144" s="152"/>
      <c r="E144" s="152"/>
      <c r="F144" s="149"/>
      <c r="G144" s="152"/>
      <c r="H144" s="153"/>
      <c r="I144" s="153"/>
      <c r="J144" s="153"/>
      <c r="K144" s="153"/>
      <c r="L144" s="153"/>
      <c r="M144" s="153"/>
      <c r="N144" s="153"/>
      <c r="O144" s="153"/>
      <c r="P144"/>
      <c r="Q144" s="122"/>
      <c r="R144" s="15"/>
      <c r="S144" s="15"/>
      <c r="T144" s="15"/>
      <c r="U144" s="15"/>
      <c r="V144" s="15"/>
      <c r="W144" s="15"/>
      <c r="X144" s="15"/>
      <c r="Y144" s="15"/>
      <c r="Z144" s="15"/>
      <c r="AA144" s="15"/>
      <c r="AB144" s="15"/>
    </row>
    <row r="145" spans="1:28" s="5" customFormat="1" x14ac:dyDescent="0.25">
      <c r="A145" s="140"/>
      <c r="B145" s="146"/>
      <c r="C145" s="147"/>
      <c r="D145" s="152"/>
      <c r="E145" s="152"/>
      <c r="F145" s="149"/>
      <c r="G145" s="152"/>
      <c r="H145" s="153"/>
      <c r="I145" s="153"/>
      <c r="J145" s="153"/>
      <c r="K145" s="153"/>
      <c r="L145" s="153"/>
      <c r="M145" s="153"/>
      <c r="N145" s="153"/>
      <c r="O145" s="153"/>
      <c r="P145"/>
      <c r="Q145" s="122"/>
      <c r="R145" s="15"/>
      <c r="S145" s="15"/>
      <c r="T145" s="15"/>
      <c r="U145" s="15"/>
      <c r="V145" s="15"/>
      <c r="W145" s="15"/>
      <c r="X145" s="15"/>
      <c r="Y145" s="15"/>
      <c r="Z145" s="15"/>
      <c r="AA145" s="15"/>
      <c r="AB145" s="15"/>
    </row>
    <row r="146" spans="1:28" s="5" customFormat="1" x14ac:dyDescent="0.25">
      <c r="A146" s="140"/>
      <c r="B146" s="146"/>
      <c r="C146" s="147"/>
      <c r="D146" s="152"/>
      <c r="E146" s="152"/>
      <c r="F146" s="149"/>
      <c r="G146" s="152"/>
      <c r="H146" s="153"/>
      <c r="I146" s="153"/>
      <c r="J146" s="153"/>
      <c r="K146" s="153"/>
      <c r="L146" s="153"/>
      <c r="M146" s="153"/>
      <c r="N146" s="153"/>
      <c r="O146" s="153"/>
      <c r="P146"/>
      <c r="Q146" s="122"/>
      <c r="R146" s="15"/>
      <c r="S146" s="15"/>
      <c r="T146" s="15"/>
      <c r="U146" s="15"/>
      <c r="V146" s="15"/>
      <c r="W146" s="15"/>
      <c r="X146" s="15"/>
      <c r="Y146" s="15"/>
      <c r="Z146" s="15"/>
      <c r="AA146" s="15"/>
      <c r="AB146" s="15"/>
    </row>
    <row r="147" spans="1:28" s="5" customFormat="1" x14ac:dyDescent="0.25">
      <c r="A147" s="140"/>
      <c r="B147" s="146"/>
      <c r="C147" s="147"/>
      <c r="D147" s="152"/>
      <c r="E147" s="152"/>
      <c r="F147" s="149"/>
      <c r="G147" s="152"/>
      <c r="H147" s="153"/>
      <c r="I147" s="153"/>
      <c r="J147" s="153"/>
      <c r="K147" s="153"/>
      <c r="L147" s="153"/>
      <c r="M147" s="153"/>
      <c r="N147" s="153"/>
      <c r="O147" s="153"/>
      <c r="P147"/>
      <c r="Q147" s="122"/>
      <c r="R147" s="15"/>
      <c r="S147" s="15"/>
      <c r="T147" s="15"/>
      <c r="U147" s="15"/>
      <c r="V147" s="15"/>
      <c r="W147" s="15"/>
      <c r="X147" s="15"/>
      <c r="Y147" s="15"/>
      <c r="Z147" s="15"/>
      <c r="AA147" s="15"/>
      <c r="AB147" s="15"/>
    </row>
    <row r="148" spans="1:28" s="5" customFormat="1" x14ac:dyDescent="0.25">
      <c r="A148" s="140"/>
      <c r="B148" s="146"/>
      <c r="C148" s="147"/>
      <c r="D148" s="152"/>
      <c r="E148" s="152"/>
      <c r="F148" s="149"/>
      <c r="G148" s="152"/>
      <c r="H148" s="153"/>
      <c r="I148" s="153"/>
      <c r="J148" s="153"/>
      <c r="K148" s="153"/>
      <c r="L148" s="153"/>
      <c r="M148" s="153"/>
      <c r="N148" s="153"/>
      <c r="O148" s="153"/>
      <c r="P148"/>
      <c r="Q148" s="122"/>
      <c r="R148" s="15"/>
      <c r="S148" s="15"/>
      <c r="T148" s="15"/>
      <c r="U148" s="15"/>
      <c r="V148" s="15"/>
      <c r="W148" s="15"/>
      <c r="X148" s="15"/>
      <c r="Y148" s="15"/>
      <c r="Z148" s="15"/>
      <c r="AA148" s="15"/>
      <c r="AB148" s="15"/>
    </row>
    <row r="149" spans="1:28" s="5" customFormat="1" x14ac:dyDescent="0.25">
      <c r="A149" s="140"/>
      <c r="B149" s="146"/>
      <c r="C149" s="147"/>
      <c r="D149" s="152"/>
      <c r="E149" s="152"/>
      <c r="F149" s="149"/>
      <c r="G149" s="152"/>
      <c r="H149" s="153"/>
      <c r="I149" s="153"/>
      <c r="J149" s="153"/>
      <c r="K149" s="153"/>
      <c r="L149" s="153"/>
      <c r="M149" s="153"/>
      <c r="N149" s="153"/>
      <c r="O149" s="153"/>
      <c r="P149"/>
      <c r="Q149" s="122"/>
      <c r="R149" s="15"/>
      <c r="S149" s="15"/>
      <c r="T149" s="15"/>
      <c r="U149" s="15"/>
      <c r="V149" s="15"/>
      <c r="W149" s="15"/>
      <c r="X149" s="15"/>
      <c r="Y149" s="15"/>
      <c r="Z149" s="15"/>
      <c r="AA149" s="15"/>
      <c r="AB149" s="15"/>
    </row>
    <row r="150" spans="1:28" s="5" customFormat="1" x14ac:dyDescent="0.25">
      <c r="A150" s="140"/>
      <c r="B150" s="146"/>
      <c r="C150" s="147"/>
      <c r="D150" s="152"/>
      <c r="E150" s="152"/>
      <c r="F150" s="149"/>
      <c r="G150" s="152"/>
      <c r="H150" s="153"/>
      <c r="I150" s="153"/>
      <c r="J150" s="153"/>
      <c r="K150" s="153"/>
      <c r="L150" s="153"/>
      <c r="M150" s="153"/>
      <c r="N150" s="153"/>
      <c r="O150" s="153"/>
      <c r="P150"/>
      <c r="Q150" s="122"/>
      <c r="R150" s="15"/>
      <c r="S150" s="15"/>
      <c r="T150" s="15"/>
      <c r="U150" s="15"/>
      <c r="V150" s="15"/>
      <c r="W150" s="15"/>
      <c r="X150" s="15"/>
      <c r="Y150" s="15"/>
      <c r="Z150" s="15"/>
      <c r="AA150" s="15"/>
      <c r="AB150" s="15"/>
    </row>
    <row r="151" spans="1:28" s="5" customFormat="1" x14ac:dyDescent="0.25">
      <c r="A151" s="140"/>
      <c r="B151" s="146"/>
      <c r="C151" s="147"/>
      <c r="D151" s="152"/>
      <c r="E151" s="152"/>
      <c r="F151" s="149"/>
      <c r="G151" s="152"/>
      <c r="H151" s="153"/>
      <c r="I151" s="153"/>
      <c r="J151" s="153"/>
      <c r="K151" s="153"/>
      <c r="L151" s="153"/>
      <c r="M151" s="153"/>
      <c r="N151" s="153"/>
      <c r="O151" s="153"/>
      <c r="P151"/>
      <c r="Q151" s="122"/>
      <c r="R151" s="15"/>
      <c r="S151" s="15"/>
      <c r="T151" s="15"/>
      <c r="U151" s="15"/>
      <c r="V151" s="15"/>
      <c r="W151" s="15"/>
      <c r="X151" s="15"/>
      <c r="Y151" s="15"/>
      <c r="Z151" s="15"/>
      <c r="AA151" s="15"/>
      <c r="AB151" s="15"/>
    </row>
    <row r="152" spans="1:28" s="5" customFormat="1" x14ac:dyDescent="0.25">
      <c r="A152" s="140"/>
      <c r="B152" s="146"/>
      <c r="C152" s="147"/>
      <c r="D152" s="152"/>
      <c r="E152" s="152"/>
      <c r="F152" s="149"/>
      <c r="G152" s="152"/>
      <c r="H152" s="153"/>
      <c r="I152" s="153"/>
      <c r="J152" s="153"/>
      <c r="K152" s="153"/>
      <c r="L152" s="153"/>
      <c r="M152" s="153"/>
      <c r="N152" s="153"/>
      <c r="O152" s="153"/>
      <c r="P152"/>
      <c r="Q152" s="122"/>
      <c r="R152" s="15"/>
      <c r="S152" s="15"/>
      <c r="T152" s="15"/>
      <c r="U152" s="15"/>
      <c r="V152" s="15"/>
      <c r="W152" s="15"/>
      <c r="X152" s="15"/>
      <c r="Y152" s="15"/>
      <c r="Z152" s="15"/>
      <c r="AA152" s="15"/>
      <c r="AB152" s="15"/>
    </row>
    <row r="153" spans="1:28" s="5" customFormat="1" x14ac:dyDescent="0.25">
      <c r="A153" s="140"/>
      <c r="B153" s="146"/>
      <c r="C153" s="147"/>
      <c r="D153" s="152"/>
      <c r="E153" s="152"/>
      <c r="F153" s="149"/>
      <c r="G153" s="152"/>
      <c r="H153" s="153"/>
      <c r="I153" s="153"/>
      <c r="J153" s="153"/>
      <c r="K153" s="153"/>
      <c r="L153" s="153"/>
      <c r="M153" s="153"/>
      <c r="N153" s="153"/>
      <c r="O153" s="153"/>
      <c r="P153"/>
      <c r="Q153" s="122"/>
      <c r="R153" s="15"/>
      <c r="S153" s="15"/>
      <c r="T153" s="15"/>
      <c r="U153" s="15"/>
      <c r="V153" s="15"/>
      <c r="W153" s="15"/>
      <c r="X153" s="15"/>
      <c r="Y153" s="15"/>
      <c r="Z153" s="15"/>
      <c r="AA153" s="15"/>
      <c r="AB153" s="15"/>
    </row>
    <row r="154" spans="1:28" s="5" customFormat="1" x14ac:dyDescent="0.25">
      <c r="A154" s="140"/>
      <c r="B154" s="146"/>
      <c r="C154" s="147"/>
      <c r="D154" s="152"/>
      <c r="E154" s="152"/>
      <c r="F154" s="149"/>
      <c r="G154" s="152"/>
      <c r="H154" s="153"/>
      <c r="I154" s="153"/>
      <c r="J154" s="153"/>
      <c r="K154" s="153"/>
      <c r="L154" s="153"/>
      <c r="M154" s="153"/>
      <c r="N154" s="153"/>
      <c r="O154" s="153"/>
      <c r="P154"/>
      <c r="Q154" s="122"/>
      <c r="R154" s="15"/>
      <c r="S154" s="15"/>
      <c r="T154" s="15"/>
      <c r="U154" s="15"/>
      <c r="V154" s="15"/>
      <c r="W154" s="15"/>
      <c r="X154" s="15"/>
      <c r="Y154" s="15"/>
      <c r="Z154" s="15"/>
      <c r="AA154" s="15"/>
      <c r="AB154" s="15"/>
    </row>
    <row r="155" spans="1:28" s="5" customFormat="1" x14ac:dyDescent="0.25">
      <c r="A155" s="140"/>
      <c r="B155" s="146"/>
      <c r="C155" s="147"/>
      <c r="D155" s="152"/>
      <c r="E155" s="152"/>
      <c r="F155" s="149"/>
      <c r="G155" s="152"/>
      <c r="H155" s="153"/>
      <c r="I155" s="153"/>
      <c r="J155" s="153"/>
      <c r="K155" s="153"/>
      <c r="L155" s="153"/>
      <c r="M155" s="153"/>
      <c r="N155" s="153"/>
      <c r="O155" s="153"/>
      <c r="P155"/>
      <c r="Q155" s="122"/>
      <c r="R155" s="15"/>
      <c r="S155" s="15"/>
      <c r="T155" s="15"/>
      <c r="U155" s="15"/>
      <c r="V155" s="15"/>
      <c r="W155" s="15"/>
      <c r="X155" s="15"/>
      <c r="Y155" s="15"/>
      <c r="Z155" s="15"/>
      <c r="AA155" s="15"/>
      <c r="AB155" s="15"/>
    </row>
    <row r="156" spans="1:28" s="5" customFormat="1" x14ac:dyDescent="0.25">
      <c r="A156" s="140"/>
      <c r="B156" s="146"/>
      <c r="C156" s="147"/>
      <c r="D156" s="152"/>
      <c r="E156" s="152"/>
      <c r="F156" s="149"/>
      <c r="G156" s="152"/>
      <c r="H156" s="153"/>
      <c r="I156" s="153"/>
      <c r="J156" s="153"/>
      <c r="K156" s="153"/>
      <c r="L156" s="153"/>
      <c r="M156" s="153"/>
      <c r="N156" s="153"/>
      <c r="O156" s="153"/>
      <c r="P156"/>
      <c r="Q156" s="122"/>
      <c r="R156" s="15"/>
      <c r="S156" s="15"/>
      <c r="T156" s="15"/>
      <c r="U156" s="15"/>
      <c r="V156" s="15"/>
      <c r="W156" s="15"/>
      <c r="X156" s="15"/>
      <c r="Y156" s="15"/>
      <c r="Z156" s="15"/>
      <c r="AA156" s="15"/>
      <c r="AB156" s="15"/>
    </row>
    <row r="157" spans="1:28" s="5" customFormat="1" x14ac:dyDescent="0.25">
      <c r="A157" s="140"/>
      <c r="B157" s="146"/>
      <c r="C157" s="147"/>
      <c r="D157" s="152"/>
      <c r="E157" s="152"/>
      <c r="F157" s="149"/>
      <c r="G157" s="152"/>
      <c r="H157" s="153"/>
      <c r="I157" s="153"/>
      <c r="J157" s="153"/>
      <c r="K157" s="153"/>
      <c r="L157" s="153"/>
      <c r="M157" s="153"/>
      <c r="N157" s="153"/>
      <c r="O157" s="153"/>
      <c r="P157"/>
      <c r="Q157" s="122"/>
      <c r="R157" s="15"/>
      <c r="S157" s="15"/>
      <c r="T157" s="15"/>
      <c r="U157" s="15"/>
      <c r="V157" s="15"/>
      <c r="W157" s="15"/>
      <c r="X157" s="15"/>
      <c r="Y157" s="15"/>
      <c r="Z157" s="15"/>
      <c r="AA157" s="15"/>
      <c r="AB157" s="15"/>
    </row>
    <row r="158" spans="1:28" s="5" customFormat="1" x14ac:dyDescent="0.25">
      <c r="A158" s="140"/>
      <c r="B158" s="146"/>
      <c r="C158" s="147"/>
      <c r="D158" s="152"/>
      <c r="E158" s="152"/>
      <c r="F158" s="149"/>
      <c r="G158" s="152"/>
      <c r="H158" s="153"/>
      <c r="I158" s="153"/>
      <c r="J158" s="153"/>
      <c r="K158" s="153"/>
      <c r="L158" s="153"/>
      <c r="M158" s="153"/>
      <c r="N158" s="153"/>
      <c r="O158" s="153"/>
      <c r="P158"/>
      <c r="Q158" s="122"/>
      <c r="R158" s="15"/>
      <c r="S158" s="15"/>
      <c r="T158" s="15"/>
      <c r="U158" s="15"/>
      <c r="V158" s="15"/>
      <c r="W158" s="15"/>
      <c r="X158" s="15"/>
      <c r="Y158" s="15"/>
      <c r="Z158" s="15"/>
      <c r="AA158" s="15"/>
      <c r="AB158" s="15"/>
    </row>
    <row r="159" spans="1:28" s="5" customFormat="1" x14ac:dyDescent="0.25">
      <c r="A159" s="140"/>
      <c r="B159" s="146"/>
      <c r="C159" s="147"/>
      <c r="D159" s="152"/>
      <c r="E159" s="152"/>
      <c r="F159" s="149"/>
      <c r="G159" s="152"/>
      <c r="H159" s="153"/>
      <c r="I159" s="153"/>
      <c r="J159" s="153"/>
      <c r="K159" s="153"/>
      <c r="L159" s="153"/>
      <c r="M159" s="153"/>
      <c r="N159" s="153"/>
      <c r="O159" s="153"/>
      <c r="P159"/>
      <c r="Q159" s="122"/>
      <c r="R159" s="15"/>
      <c r="S159" s="15"/>
      <c r="T159" s="15"/>
      <c r="U159" s="15"/>
      <c r="V159" s="15"/>
      <c r="W159" s="15"/>
      <c r="X159" s="15"/>
      <c r="Y159" s="15"/>
      <c r="Z159" s="15"/>
      <c r="AA159" s="15"/>
      <c r="AB159" s="15"/>
    </row>
    <row r="160" spans="1:28" s="5" customFormat="1" x14ac:dyDescent="0.25">
      <c r="A160" s="140"/>
      <c r="B160" s="146"/>
      <c r="C160" s="147"/>
      <c r="D160" s="152"/>
      <c r="E160" s="152"/>
      <c r="F160" s="149"/>
      <c r="G160" s="152"/>
      <c r="H160" s="153"/>
      <c r="I160" s="153"/>
      <c r="J160" s="153"/>
      <c r="K160" s="153"/>
      <c r="L160" s="153"/>
      <c r="M160" s="153"/>
      <c r="N160" s="153"/>
      <c r="O160" s="153"/>
      <c r="P160"/>
      <c r="Q160" s="122"/>
      <c r="R160" s="15"/>
      <c r="S160" s="15"/>
      <c r="T160" s="15"/>
      <c r="U160" s="15"/>
      <c r="V160" s="15"/>
      <c r="W160" s="15"/>
      <c r="X160" s="15"/>
      <c r="Y160" s="15"/>
      <c r="Z160" s="15"/>
      <c r="AA160" s="15"/>
      <c r="AB160" s="15"/>
    </row>
    <row r="161" spans="1:28" s="5" customFormat="1" x14ac:dyDescent="0.25">
      <c r="A161" s="140"/>
      <c r="B161" s="146"/>
      <c r="C161" s="147"/>
      <c r="D161" s="152"/>
      <c r="E161" s="152"/>
      <c r="F161" s="149"/>
      <c r="G161" s="152"/>
      <c r="H161" s="153"/>
      <c r="I161" s="153"/>
      <c r="J161" s="153"/>
      <c r="K161" s="153"/>
      <c r="L161" s="153"/>
      <c r="M161" s="153"/>
      <c r="N161" s="153"/>
      <c r="O161" s="153"/>
      <c r="P161"/>
      <c r="Q161" s="122"/>
      <c r="R161" s="15"/>
      <c r="S161" s="15"/>
      <c r="T161" s="15"/>
      <c r="U161" s="15"/>
      <c r="V161" s="15"/>
      <c r="W161" s="15"/>
      <c r="X161" s="15"/>
      <c r="Y161" s="15"/>
      <c r="Z161" s="15"/>
      <c r="AA161" s="15"/>
      <c r="AB161" s="15"/>
    </row>
    <row r="162" spans="1:28" s="5" customFormat="1" x14ac:dyDescent="0.25">
      <c r="A162" s="140"/>
      <c r="B162" s="146"/>
      <c r="C162" s="147"/>
      <c r="D162" s="152"/>
      <c r="E162" s="152"/>
      <c r="F162" s="149"/>
      <c r="G162" s="152"/>
      <c r="H162" s="153"/>
      <c r="I162" s="153"/>
      <c r="J162" s="153"/>
      <c r="K162" s="153"/>
      <c r="L162" s="153"/>
      <c r="M162" s="153"/>
      <c r="N162" s="153"/>
      <c r="O162" s="153"/>
      <c r="P162"/>
      <c r="Q162" s="122"/>
      <c r="R162" s="15"/>
      <c r="S162" s="15"/>
      <c r="T162" s="15"/>
      <c r="U162" s="15"/>
      <c r="V162" s="15"/>
      <c r="W162" s="15"/>
      <c r="X162" s="15"/>
      <c r="Y162" s="15"/>
      <c r="Z162" s="15"/>
      <c r="AA162" s="15"/>
      <c r="AB162" s="15"/>
    </row>
    <row r="163" spans="1:28" s="5" customFormat="1" x14ac:dyDescent="0.25">
      <c r="A163" s="140"/>
      <c r="B163" s="146"/>
      <c r="C163" s="147"/>
      <c r="D163" s="152"/>
      <c r="E163" s="152"/>
      <c r="F163" s="149"/>
      <c r="G163" s="152"/>
      <c r="H163" s="153"/>
      <c r="I163" s="153"/>
      <c r="J163" s="153"/>
      <c r="K163" s="153"/>
      <c r="L163" s="153"/>
      <c r="M163" s="153"/>
      <c r="N163" s="153"/>
      <c r="O163" s="153"/>
      <c r="P163"/>
      <c r="Q163" s="122"/>
      <c r="R163" s="15"/>
      <c r="S163" s="15"/>
      <c r="T163" s="15"/>
      <c r="U163" s="15"/>
      <c r="V163" s="15"/>
      <c r="W163" s="15"/>
      <c r="X163" s="15"/>
      <c r="Y163" s="15"/>
      <c r="Z163" s="15"/>
      <c r="AA163" s="15"/>
      <c r="AB163" s="15"/>
    </row>
    <row r="164" spans="1:28" s="5" customFormat="1" x14ac:dyDescent="0.25">
      <c r="A164" s="140"/>
      <c r="B164" s="146"/>
      <c r="C164" s="147"/>
      <c r="D164" s="152"/>
      <c r="E164" s="152"/>
      <c r="F164" s="149"/>
      <c r="G164" s="152"/>
      <c r="H164" s="153"/>
      <c r="I164" s="153"/>
      <c r="J164" s="153"/>
      <c r="K164" s="153"/>
      <c r="L164" s="153"/>
      <c r="M164" s="153"/>
      <c r="N164" s="153"/>
      <c r="O164" s="153"/>
      <c r="P164"/>
      <c r="Q164" s="122"/>
      <c r="R164" s="15"/>
      <c r="S164" s="15"/>
      <c r="T164" s="15"/>
      <c r="U164" s="15"/>
      <c r="V164" s="15"/>
      <c r="W164" s="15"/>
      <c r="X164" s="15"/>
      <c r="Y164" s="15"/>
      <c r="Z164" s="15"/>
      <c r="AA164" s="15"/>
      <c r="AB164" s="15"/>
    </row>
    <row r="165" spans="1:28" s="5" customFormat="1" x14ac:dyDescent="0.25">
      <c r="A165" s="140"/>
      <c r="B165" s="146"/>
      <c r="C165" s="147"/>
      <c r="D165" s="152"/>
      <c r="E165" s="152"/>
      <c r="F165" s="149"/>
      <c r="G165" s="152"/>
      <c r="H165" s="153"/>
      <c r="I165" s="153"/>
      <c r="J165" s="153"/>
      <c r="K165" s="153"/>
      <c r="L165" s="153"/>
      <c r="M165" s="153"/>
      <c r="N165" s="153"/>
      <c r="O165" s="153"/>
      <c r="P165"/>
      <c r="Q165" s="122"/>
      <c r="R165" s="15"/>
      <c r="S165" s="15"/>
      <c r="T165" s="15"/>
      <c r="U165" s="15"/>
      <c r="V165" s="15"/>
      <c r="W165" s="15"/>
      <c r="X165" s="15"/>
      <c r="Y165" s="15"/>
      <c r="Z165" s="15"/>
      <c r="AA165" s="15"/>
      <c r="AB165" s="15"/>
    </row>
    <row r="166" spans="1:28" s="5" customFormat="1" x14ac:dyDescent="0.25">
      <c r="A166" s="140"/>
      <c r="B166" s="146"/>
      <c r="C166" s="147"/>
      <c r="D166" s="152"/>
      <c r="E166" s="152"/>
      <c r="F166" s="149"/>
      <c r="G166" s="152"/>
      <c r="H166" s="153"/>
      <c r="I166" s="153"/>
      <c r="J166" s="153"/>
      <c r="K166" s="153"/>
      <c r="L166" s="153"/>
      <c r="M166" s="153"/>
      <c r="N166" s="153"/>
      <c r="O166" s="153"/>
      <c r="P166"/>
      <c r="Q166" s="122"/>
      <c r="R166" s="15"/>
      <c r="S166" s="15"/>
      <c r="T166" s="15"/>
      <c r="U166" s="15"/>
      <c r="V166" s="15"/>
      <c r="W166" s="15"/>
      <c r="X166" s="15"/>
      <c r="Y166" s="15"/>
      <c r="Z166" s="15"/>
      <c r="AA166" s="15"/>
      <c r="AB166" s="15"/>
    </row>
    <row r="167" spans="1:28" s="5" customFormat="1" x14ac:dyDescent="0.25">
      <c r="A167" s="140"/>
      <c r="B167" s="146"/>
      <c r="C167" s="147"/>
      <c r="D167" s="152"/>
      <c r="E167" s="152"/>
      <c r="F167" s="149"/>
      <c r="G167" s="152"/>
      <c r="H167" s="153"/>
      <c r="I167" s="153"/>
      <c r="J167" s="153"/>
      <c r="K167" s="153"/>
      <c r="L167" s="153"/>
      <c r="M167" s="153"/>
      <c r="N167" s="153"/>
      <c r="O167" s="153"/>
      <c r="P167"/>
      <c r="Q167" s="122"/>
      <c r="R167" s="15"/>
      <c r="S167" s="15"/>
      <c r="T167" s="15"/>
      <c r="U167" s="15"/>
      <c r="V167" s="15"/>
      <c r="W167" s="15"/>
      <c r="X167" s="15"/>
      <c r="Y167" s="15"/>
      <c r="Z167" s="15"/>
      <c r="AA167" s="15"/>
      <c r="AB167" s="15"/>
    </row>
    <row r="168" spans="1:28" s="5" customFormat="1" x14ac:dyDescent="0.25">
      <c r="A168" s="140"/>
      <c r="B168" s="146"/>
      <c r="C168" s="147"/>
      <c r="D168" s="152"/>
      <c r="E168" s="152"/>
      <c r="F168" s="149"/>
      <c r="G168" s="152"/>
      <c r="H168" s="153"/>
      <c r="I168" s="153"/>
      <c r="J168" s="153"/>
      <c r="K168" s="153"/>
      <c r="L168" s="153"/>
      <c r="M168" s="153"/>
      <c r="N168" s="153"/>
      <c r="O168" s="153"/>
      <c r="P168"/>
      <c r="Q168" s="122"/>
      <c r="R168" s="15"/>
      <c r="S168" s="15"/>
      <c r="T168" s="15"/>
      <c r="U168" s="15"/>
      <c r="V168" s="15"/>
      <c r="W168" s="15"/>
      <c r="X168" s="15"/>
      <c r="Y168" s="15"/>
      <c r="Z168" s="15"/>
      <c r="AA168" s="15"/>
      <c r="AB168" s="15"/>
    </row>
    <row r="169" spans="1:28" s="5" customFormat="1" x14ac:dyDescent="0.25">
      <c r="A169" s="140"/>
      <c r="B169" s="146"/>
      <c r="C169" s="147"/>
      <c r="D169" s="152"/>
      <c r="E169" s="152"/>
      <c r="F169" s="149"/>
      <c r="G169" s="152"/>
      <c r="H169" s="153"/>
      <c r="I169" s="153"/>
      <c r="J169" s="153"/>
      <c r="K169" s="153"/>
      <c r="L169" s="153"/>
      <c r="M169" s="153"/>
      <c r="N169" s="153"/>
      <c r="O169" s="153"/>
      <c r="P169"/>
      <c r="Q169" s="122"/>
      <c r="R169" s="15"/>
      <c r="S169" s="15"/>
      <c r="T169" s="15"/>
      <c r="U169" s="15"/>
      <c r="V169" s="15"/>
      <c r="W169" s="15"/>
      <c r="X169" s="15"/>
      <c r="Y169" s="15"/>
      <c r="Z169" s="15"/>
      <c r="AA169" s="15"/>
      <c r="AB169" s="15"/>
    </row>
    <row r="170" spans="1:28" s="5" customFormat="1" x14ac:dyDescent="0.25">
      <c r="A170" s="140"/>
      <c r="B170" s="146"/>
      <c r="C170" s="147"/>
      <c r="D170" s="152"/>
      <c r="E170" s="152"/>
      <c r="F170" s="149"/>
      <c r="G170" s="152"/>
      <c r="H170" s="153"/>
      <c r="I170" s="153"/>
      <c r="J170" s="153"/>
      <c r="K170" s="153"/>
      <c r="L170" s="153"/>
      <c r="M170" s="153"/>
      <c r="N170" s="153"/>
      <c r="O170" s="153"/>
      <c r="P170"/>
      <c r="Q170" s="122"/>
      <c r="R170" s="15"/>
      <c r="S170" s="15"/>
      <c r="T170" s="15"/>
      <c r="U170" s="15"/>
      <c r="V170" s="15"/>
      <c r="W170" s="15"/>
      <c r="X170" s="15"/>
      <c r="Y170" s="15"/>
      <c r="Z170" s="15"/>
      <c r="AA170" s="15"/>
      <c r="AB170" s="15"/>
    </row>
    <row r="171" spans="1:28" s="5" customFormat="1" x14ac:dyDescent="0.25">
      <c r="A171" s="140"/>
      <c r="B171" s="146"/>
      <c r="C171" s="147"/>
      <c r="D171" s="152"/>
      <c r="E171" s="152"/>
      <c r="F171" s="149"/>
      <c r="G171" s="152"/>
      <c r="H171" s="153"/>
      <c r="I171" s="153"/>
      <c r="J171" s="153"/>
      <c r="K171" s="153"/>
      <c r="L171" s="153"/>
      <c r="M171" s="153"/>
      <c r="N171" s="153"/>
      <c r="O171" s="153"/>
      <c r="P171"/>
      <c r="Q171" s="122"/>
      <c r="R171" s="15"/>
      <c r="S171" s="15"/>
      <c r="T171" s="15"/>
      <c r="U171" s="15"/>
      <c r="V171" s="15"/>
      <c r="W171" s="15"/>
      <c r="X171" s="15"/>
      <c r="Y171" s="15"/>
      <c r="Z171" s="15"/>
      <c r="AA171" s="15"/>
      <c r="AB171" s="15"/>
    </row>
    <row r="172" spans="1:28" s="5" customFormat="1" x14ac:dyDescent="0.25">
      <c r="A172" s="140"/>
      <c r="B172" s="146"/>
      <c r="C172" s="147"/>
      <c r="D172" s="152"/>
      <c r="E172" s="152"/>
      <c r="F172" s="149"/>
      <c r="G172" s="152"/>
      <c r="H172" s="153"/>
      <c r="I172" s="153"/>
      <c r="J172" s="153"/>
      <c r="K172" s="153"/>
      <c r="L172" s="153"/>
      <c r="M172" s="153"/>
      <c r="N172" s="153"/>
      <c r="O172" s="153"/>
      <c r="P172"/>
      <c r="Q172" s="122"/>
      <c r="R172" s="15"/>
      <c r="S172" s="15"/>
      <c r="T172" s="15"/>
      <c r="U172" s="15"/>
      <c r="V172" s="15"/>
      <c r="W172" s="15"/>
      <c r="X172" s="15"/>
      <c r="Y172" s="15"/>
      <c r="Z172" s="15"/>
      <c r="AA172" s="15"/>
      <c r="AB172" s="15"/>
    </row>
    <row r="173" spans="1:28" s="5" customFormat="1" x14ac:dyDescent="0.25">
      <c r="A173" s="140"/>
      <c r="B173" s="146"/>
      <c r="C173" s="147"/>
      <c r="D173" s="152"/>
      <c r="E173" s="152"/>
      <c r="F173" s="149"/>
      <c r="G173" s="152"/>
      <c r="H173" s="153"/>
      <c r="I173" s="153"/>
      <c r="J173" s="153"/>
      <c r="K173" s="153"/>
      <c r="L173" s="153"/>
      <c r="M173" s="153"/>
      <c r="N173" s="153"/>
      <c r="O173" s="153"/>
      <c r="P173"/>
      <c r="Q173" s="122"/>
      <c r="R173" s="15"/>
      <c r="S173" s="15"/>
      <c r="T173" s="15"/>
      <c r="U173" s="15"/>
      <c r="V173" s="15"/>
      <c r="W173" s="15"/>
      <c r="X173" s="15"/>
      <c r="Y173" s="15"/>
      <c r="Z173" s="15"/>
      <c r="AA173" s="15"/>
      <c r="AB173" s="15"/>
    </row>
    <row r="174" spans="1:28" s="5" customFormat="1" x14ac:dyDescent="0.25">
      <c r="A174" s="140"/>
      <c r="B174" s="146"/>
      <c r="C174" s="147"/>
      <c r="D174" s="152"/>
      <c r="E174" s="152"/>
      <c r="F174" s="149"/>
      <c r="G174" s="152"/>
      <c r="H174" s="153"/>
      <c r="I174" s="153"/>
      <c r="J174" s="153"/>
      <c r="K174" s="153"/>
      <c r="L174" s="153"/>
      <c r="M174" s="153"/>
      <c r="N174" s="153"/>
      <c r="O174" s="153"/>
      <c r="P174"/>
      <c r="Q174" s="122"/>
      <c r="R174" s="15"/>
      <c r="S174" s="15"/>
      <c r="T174" s="15"/>
      <c r="U174" s="15"/>
      <c r="V174" s="15"/>
      <c r="W174" s="15"/>
      <c r="X174" s="15"/>
      <c r="Y174" s="15"/>
      <c r="Z174" s="15"/>
      <c r="AA174" s="15"/>
      <c r="AB174" s="15"/>
    </row>
    <row r="175" spans="1:28" s="5" customFormat="1" x14ac:dyDescent="0.25">
      <c r="A175" s="140"/>
      <c r="B175" s="146"/>
      <c r="C175" s="147"/>
      <c r="D175" s="152"/>
      <c r="E175" s="152"/>
      <c r="F175" s="149"/>
      <c r="G175" s="152"/>
      <c r="H175" s="153"/>
      <c r="I175" s="153"/>
      <c r="J175" s="153"/>
      <c r="K175" s="153"/>
      <c r="L175" s="153"/>
      <c r="M175" s="153"/>
      <c r="N175" s="153"/>
      <c r="O175" s="153"/>
      <c r="P175"/>
      <c r="Q175" s="122"/>
      <c r="R175" s="15"/>
      <c r="S175" s="15"/>
      <c r="T175" s="15"/>
      <c r="U175" s="15"/>
      <c r="V175" s="15"/>
      <c r="W175" s="15"/>
      <c r="X175" s="15"/>
      <c r="Y175" s="15"/>
      <c r="Z175" s="15"/>
      <c r="AA175" s="15"/>
      <c r="AB175" s="15"/>
    </row>
    <row r="176" spans="1:28" s="5" customFormat="1" x14ac:dyDescent="0.25">
      <c r="A176" s="140"/>
      <c r="B176" s="146"/>
      <c r="C176" s="147"/>
      <c r="D176" s="152"/>
      <c r="E176" s="152"/>
      <c r="F176" s="149"/>
      <c r="G176" s="152"/>
      <c r="H176" s="153"/>
      <c r="I176" s="153"/>
      <c r="J176" s="153"/>
      <c r="K176" s="153"/>
      <c r="L176" s="153"/>
      <c r="M176" s="153"/>
      <c r="N176" s="153"/>
      <c r="O176" s="153"/>
      <c r="P176"/>
      <c r="Q176" s="122"/>
      <c r="R176" s="15"/>
      <c r="S176" s="15"/>
      <c r="T176" s="15"/>
      <c r="U176" s="15"/>
      <c r="V176" s="15"/>
      <c r="W176" s="15"/>
      <c r="X176" s="15"/>
      <c r="Y176" s="15"/>
      <c r="Z176" s="15"/>
      <c r="AA176" s="15"/>
      <c r="AB176" s="15"/>
    </row>
    <row r="177" spans="1:28" s="5" customFormat="1" x14ac:dyDescent="0.25">
      <c r="A177" s="140"/>
      <c r="B177" s="146"/>
      <c r="C177" s="147"/>
      <c r="D177" s="152"/>
      <c r="E177" s="152"/>
      <c r="F177" s="149"/>
      <c r="G177" s="152"/>
      <c r="H177" s="153"/>
      <c r="I177" s="153"/>
      <c r="J177" s="153"/>
      <c r="K177" s="153"/>
      <c r="L177" s="153"/>
      <c r="M177" s="153"/>
      <c r="N177" s="153"/>
      <c r="O177" s="153"/>
      <c r="P177"/>
      <c r="Q177" s="122"/>
      <c r="R177" s="15"/>
      <c r="S177" s="15"/>
      <c r="T177" s="15"/>
      <c r="U177" s="15"/>
      <c r="V177" s="15"/>
      <c r="W177" s="15"/>
      <c r="X177" s="15"/>
      <c r="Y177" s="15"/>
      <c r="Z177" s="15"/>
      <c r="AA177" s="15"/>
      <c r="AB177" s="15"/>
    </row>
    <row r="178" spans="1:28" s="5" customFormat="1" x14ac:dyDescent="0.25">
      <c r="A178" s="140"/>
      <c r="B178" s="146"/>
      <c r="C178" s="147"/>
      <c r="D178" s="152"/>
      <c r="E178" s="152"/>
      <c r="F178" s="149"/>
      <c r="G178" s="152"/>
      <c r="H178" s="153"/>
      <c r="I178" s="153"/>
      <c r="J178" s="153"/>
      <c r="K178" s="153"/>
      <c r="L178" s="153"/>
      <c r="M178" s="153"/>
      <c r="N178" s="153"/>
      <c r="O178" s="153"/>
      <c r="P178"/>
      <c r="Q178" s="122"/>
      <c r="R178" s="15"/>
      <c r="S178" s="15"/>
      <c r="T178" s="15"/>
      <c r="U178" s="15"/>
      <c r="V178" s="15"/>
      <c r="W178" s="15"/>
      <c r="X178" s="15"/>
      <c r="Y178" s="15"/>
      <c r="Z178" s="15"/>
      <c r="AA178" s="15"/>
      <c r="AB178" s="15"/>
    </row>
    <row r="179" spans="1:28" s="5" customFormat="1" x14ac:dyDescent="0.25">
      <c r="A179" s="140"/>
      <c r="B179" s="146"/>
      <c r="C179" s="147"/>
      <c r="D179" s="152"/>
      <c r="E179" s="152"/>
      <c r="F179" s="149"/>
      <c r="G179" s="152"/>
      <c r="H179" s="153"/>
      <c r="I179" s="153"/>
      <c r="J179" s="153"/>
      <c r="K179" s="153"/>
      <c r="L179" s="153"/>
      <c r="M179" s="153"/>
      <c r="N179" s="153"/>
      <c r="O179" s="153"/>
      <c r="P179"/>
      <c r="Q179" s="122"/>
      <c r="R179" s="15"/>
      <c r="S179" s="15"/>
      <c r="T179" s="15"/>
      <c r="U179" s="15"/>
      <c r="V179" s="15"/>
      <c r="W179" s="15"/>
      <c r="X179" s="15"/>
      <c r="Y179" s="15"/>
      <c r="Z179" s="15"/>
      <c r="AA179" s="15"/>
      <c r="AB179" s="15"/>
    </row>
    <row r="180" spans="1:28" s="5" customFormat="1" x14ac:dyDescent="0.25">
      <c r="A180" s="140"/>
      <c r="B180" s="146"/>
      <c r="C180" s="147"/>
      <c r="D180" s="152"/>
      <c r="E180" s="152"/>
      <c r="F180" s="149"/>
      <c r="G180" s="152"/>
      <c r="H180" s="153"/>
      <c r="I180" s="153"/>
      <c r="J180" s="153"/>
      <c r="K180" s="153"/>
      <c r="L180" s="153"/>
      <c r="M180" s="153"/>
      <c r="N180" s="153"/>
      <c r="O180" s="153"/>
      <c r="P180"/>
      <c r="Q180" s="122"/>
      <c r="R180" s="15"/>
      <c r="S180" s="15"/>
      <c r="T180" s="15"/>
      <c r="U180" s="15"/>
      <c r="V180" s="15"/>
      <c r="W180" s="15"/>
      <c r="X180" s="15"/>
      <c r="Y180" s="15"/>
      <c r="Z180" s="15"/>
      <c r="AA180" s="15"/>
      <c r="AB180" s="15"/>
    </row>
    <row r="181" spans="1:28" s="5" customFormat="1" x14ac:dyDescent="0.25">
      <c r="A181" s="140"/>
      <c r="B181" s="146"/>
      <c r="C181" s="147"/>
      <c r="D181" s="152"/>
      <c r="E181" s="152"/>
      <c r="F181" s="149"/>
      <c r="G181" s="152"/>
      <c r="H181" s="153"/>
      <c r="I181" s="153"/>
      <c r="J181" s="153"/>
      <c r="K181" s="153"/>
      <c r="L181" s="153"/>
      <c r="M181" s="153"/>
      <c r="N181" s="153"/>
      <c r="O181" s="153"/>
      <c r="P181"/>
      <c r="Q181" s="122"/>
      <c r="R181" s="15"/>
      <c r="S181" s="15"/>
      <c r="T181" s="15"/>
      <c r="U181" s="15"/>
      <c r="V181" s="15"/>
      <c r="W181" s="15"/>
      <c r="X181" s="15"/>
      <c r="Y181" s="15"/>
      <c r="Z181" s="15"/>
      <c r="AA181" s="15"/>
      <c r="AB181" s="15"/>
    </row>
    <row r="182" spans="1:28" s="5" customFormat="1" x14ac:dyDescent="0.25">
      <c r="A182" s="140"/>
      <c r="B182" s="146"/>
      <c r="C182" s="147"/>
      <c r="D182" s="152"/>
      <c r="E182" s="152"/>
      <c r="F182" s="149"/>
      <c r="G182" s="152"/>
      <c r="H182" s="153"/>
      <c r="I182" s="153"/>
      <c r="J182" s="153"/>
      <c r="K182" s="153"/>
      <c r="L182" s="153"/>
      <c r="M182" s="153"/>
      <c r="N182" s="153"/>
      <c r="O182" s="153"/>
      <c r="P182"/>
      <c r="Q182" s="122"/>
      <c r="R182" s="15"/>
      <c r="S182" s="15"/>
      <c r="T182" s="15"/>
      <c r="U182" s="15"/>
      <c r="V182" s="15"/>
      <c r="W182" s="15"/>
      <c r="X182" s="15"/>
      <c r="Y182" s="15"/>
      <c r="Z182" s="15"/>
      <c r="AA182" s="15"/>
      <c r="AB182" s="15"/>
    </row>
    <row r="183" spans="1:28" s="5" customFormat="1" x14ac:dyDescent="0.25">
      <c r="A183" s="140"/>
      <c r="B183" s="146"/>
      <c r="C183" s="147"/>
      <c r="D183" s="152"/>
      <c r="E183" s="152"/>
      <c r="F183" s="149"/>
      <c r="G183" s="152"/>
      <c r="H183" s="153"/>
      <c r="I183" s="153"/>
      <c r="J183" s="153"/>
      <c r="K183" s="153"/>
      <c r="L183" s="153"/>
      <c r="M183" s="153"/>
      <c r="N183" s="153"/>
      <c r="O183" s="153"/>
      <c r="P183"/>
      <c r="Q183" s="122"/>
      <c r="R183" s="15"/>
      <c r="S183" s="15"/>
      <c r="T183" s="15"/>
      <c r="U183" s="15"/>
      <c r="V183" s="15"/>
      <c r="W183" s="15"/>
      <c r="X183" s="15"/>
      <c r="Y183" s="15"/>
      <c r="Z183" s="15"/>
      <c r="AA183" s="15"/>
      <c r="AB183" s="15"/>
    </row>
    <row r="184" spans="1:28" s="5" customFormat="1" x14ac:dyDescent="0.25">
      <c r="A184" s="140"/>
      <c r="B184" s="146"/>
      <c r="C184" s="147"/>
      <c r="D184" s="152"/>
      <c r="E184" s="152"/>
      <c r="F184" s="149"/>
      <c r="G184" s="152"/>
      <c r="H184" s="153"/>
      <c r="I184" s="153"/>
      <c r="J184" s="153"/>
      <c r="K184" s="153"/>
      <c r="L184" s="153"/>
      <c r="M184" s="153"/>
      <c r="N184" s="153"/>
      <c r="O184" s="153"/>
      <c r="P184"/>
      <c r="Q184" s="122"/>
      <c r="R184" s="15"/>
      <c r="S184" s="15"/>
      <c r="T184" s="15"/>
      <c r="U184" s="15"/>
      <c r="V184" s="15"/>
      <c r="W184" s="15"/>
      <c r="X184" s="15"/>
      <c r="Y184" s="15"/>
      <c r="Z184" s="15"/>
      <c r="AA184" s="15"/>
      <c r="AB184" s="15"/>
    </row>
    <row r="185" spans="1:28" s="5" customFormat="1" x14ac:dyDescent="0.25">
      <c r="A185" s="140"/>
      <c r="B185" s="146"/>
      <c r="C185" s="147"/>
      <c r="D185" s="152"/>
      <c r="E185" s="152"/>
      <c r="F185" s="149"/>
      <c r="G185" s="152"/>
      <c r="H185" s="153"/>
      <c r="I185" s="153"/>
      <c r="J185" s="153"/>
      <c r="K185" s="153"/>
      <c r="L185" s="153"/>
      <c r="M185" s="153"/>
      <c r="N185" s="153"/>
      <c r="O185" s="153"/>
      <c r="P185"/>
      <c r="Q185" s="122"/>
      <c r="R185" s="15"/>
      <c r="S185" s="15"/>
      <c r="T185" s="15"/>
      <c r="U185" s="15"/>
      <c r="V185" s="15"/>
      <c r="W185" s="15"/>
      <c r="X185" s="15"/>
      <c r="Y185" s="15"/>
      <c r="Z185" s="15"/>
      <c r="AA185" s="15"/>
      <c r="AB185" s="15"/>
    </row>
    <row r="186" spans="1:28" s="5" customFormat="1" x14ac:dyDescent="0.25">
      <c r="A186" s="140"/>
      <c r="B186" s="146"/>
      <c r="C186" s="147"/>
      <c r="D186" s="152"/>
      <c r="E186" s="152"/>
      <c r="F186" s="149"/>
      <c r="G186" s="152"/>
      <c r="H186" s="153"/>
      <c r="I186" s="153"/>
      <c r="J186" s="153"/>
      <c r="K186" s="153"/>
      <c r="L186" s="153"/>
      <c r="M186" s="153"/>
      <c r="N186" s="153"/>
      <c r="O186" s="153"/>
      <c r="P186"/>
      <c r="Q186" s="122"/>
      <c r="R186" s="15"/>
      <c r="S186" s="15"/>
      <c r="T186" s="15"/>
      <c r="U186" s="15"/>
      <c r="V186" s="15"/>
      <c r="W186" s="15"/>
      <c r="X186" s="15"/>
      <c r="Y186" s="15"/>
      <c r="Z186" s="15"/>
      <c r="AA186" s="15"/>
      <c r="AB186" s="15"/>
    </row>
    <row r="187" spans="1:28" s="5" customFormat="1" x14ac:dyDescent="0.25">
      <c r="A187" s="140"/>
      <c r="B187" s="146"/>
      <c r="C187" s="147"/>
      <c r="D187" s="152"/>
      <c r="E187" s="152"/>
      <c r="F187" s="149"/>
      <c r="G187" s="152"/>
      <c r="H187" s="153"/>
      <c r="I187" s="153"/>
      <c r="J187" s="153"/>
      <c r="K187" s="153"/>
      <c r="L187" s="153"/>
      <c r="M187" s="153"/>
      <c r="N187" s="153"/>
      <c r="O187" s="153"/>
      <c r="P187"/>
      <c r="Q187" s="122"/>
      <c r="R187" s="15"/>
      <c r="S187" s="15"/>
      <c r="T187" s="15"/>
      <c r="U187" s="15"/>
      <c r="V187" s="15"/>
      <c r="W187" s="15"/>
      <c r="X187" s="15"/>
      <c r="Y187" s="15"/>
      <c r="Z187" s="15"/>
      <c r="AA187" s="15"/>
      <c r="AB187" s="15"/>
    </row>
    <row r="188" spans="1:28" s="5" customFormat="1" x14ac:dyDescent="0.25">
      <c r="A188" s="140"/>
      <c r="B188" s="146"/>
      <c r="C188" s="147"/>
      <c r="D188" s="152"/>
      <c r="E188" s="152"/>
      <c r="F188" s="149"/>
      <c r="G188" s="152"/>
      <c r="H188" s="153"/>
      <c r="I188" s="153"/>
      <c r="J188" s="153"/>
      <c r="K188" s="153"/>
      <c r="L188" s="153"/>
      <c r="M188" s="153"/>
      <c r="N188" s="153"/>
      <c r="O188" s="153"/>
      <c r="P188"/>
      <c r="Q188" s="122"/>
      <c r="R188" s="15"/>
      <c r="S188" s="15"/>
      <c r="T188" s="15"/>
      <c r="U188" s="15"/>
      <c r="V188" s="15"/>
      <c r="W188" s="15"/>
      <c r="X188" s="15"/>
      <c r="Y188" s="15"/>
      <c r="Z188" s="15"/>
      <c r="AA188" s="15"/>
      <c r="AB188" s="15"/>
    </row>
    <row r="189" spans="1:28" s="5" customFormat="1" x14ac:dyDescent="0.25">
      <c r="A189" s="140"/>
      <c r="B189" s="146"/>
      <c r="C189" s="147"/>
      <c r="D189" s="152"/>
      <c r="E189" s="152"/>
      <c r="F189" s="149"/>
      <c r="G189" s="152"/>
      <c r="H189" s="153"/>
      <c r="I189" s="153"/>
      <c r="J189" s="153"/>
      <c r="K189" s="153"/>
      <c r="L189" s="153"/>
      <c r="M189" s="153"/>
      <c r="N189" s="153"/>
      <c r="O189" s="153"/>
      <c r="P189"/>
      <c r="Q189" s="122"/>
      <c r="R189" s="15"/>
      <c r="S189" s="15"/>
      <c r="T189" s="15"/>
      <c r="U189" s="15"/>
      <c r="V189" s="15"/>
      <c r="W189" s="15"/>
      <c r="X189" s="15"/>
      <c r="Y189" s="15"/>
      <c r="Z189" s="15"/>
      <c r="AA189" s="15"/>
      <c r="AB189" s="15"/>
    </row>
    <row r="190" spans="1:28" s="5" customFormat="1" x14ac:dyDescent="0.25">
      <c r="A190" s="140"/>
      <c r="B190" s="146"/>
      <c r="C190" s="147"/>
      <c r="D190" s="152"/>
      <c r="E190" s="152"/>
      <c r="F190" s="149"/>
      <c r="G190" s="152"/>
      <c r="H190" s="153"/>
      <c r="I190" s="153"/>
      <c r="J190" s="153"/>
      <c r="K190" s="153"/>
      <c r="L190" s="153"/>
      <c r="M190" s="153"/>
      <c r="N190" s="153"/>
      <c r="O190" s="153"/>
      <c r="P190"/>
      <c r="Q190" s="122"/>
      <c r="R190" s="15"/>
      <c r="S190" s="15"/>
      <c r="T190" s="15"/>
      <c r="U190" s="15"/>
      <c r="V190" s="15"/>
      <c r="W190" s="15"/>
      <c r="X190" s="15"/>
      <c r="Y190" s="15"/>
      <c r="Z190" s="15"/>
      <c r="AA190" s="15"/>
      <c r="AB190" s="15"/>
    </row>
    <row r="191" spans="1:28" s="5" customFormat="1" x14ac:dyDescent="0.25">
      <c r="A191" s="140"/>
      <c r="B191" s="146"/>
      <c r="C191" s="147"/>
      <c r="D191" s="152"/>
      <c r="E191" s="152"/>
      <c r="F191" s="149"/>
      <c r="G191" s="152"/>
      <c r="H191" s="153"/>
      <c r="I191" s="153"/>
      <c r="J191" s="153"/>
      <c r="K191" s="153"/>
      <c r="L191" s="153"/>
      <c r="M191" s="153"/>
      <c r="N191" s="153"/>
      <c r="O191" s="153"/>
      <c r="P191"/>
      <c r="Q191" s="122"/>
      <c r="R191" s="15"/>
      <c r="S191" s="15"/>
      <c r="T191" s="15"/>
      <c r="U191" s="15"/>
      <c r="V191" s="15"/>
      <c r="W191" s="15"/>
      <c r="X191" s="15"/>
      <c r="Y191" s="15"/>
      <c r="Z191" s="15"/>
      <c r="AA191" s="15"/>
      <c r="AB191" s="15"/>
    </row>
    <row r="192" spans="1:28" s="5" customFormat="1" x14ac:dyDescent="0.25">
      <c r="A192" s="140"/>
      <c r="B192" s="146"/>
      <c r="C192" s="147"/>
      <c r="D192" s="152"/>
      <c r="E192" s="152"/>
      <c r="F192" s="149"/>
      <c r="G192" s="152"/>
      <c r="H192" s="153"/>
      <c r="I192" s="153"/>
      <c r="J192" s="153"/>
      <c r="K192" s="153"/>
      <c r="L192" s="153"/>
      <c r="M192" s="153"/>
      <c r="N192" s="153"/>
      <c r="O192" s="153"/>
      <c r="P192"/>
      <c r="Q192" s="122"/>
      <c r="R192" s="15"/>
      <c r="S192" s="15"/>
      <c r="T192" s="15"/>
      <c r="U192" s="15"/>
      <c r="V192" s="15"/>
      <c r="W192" s="15"/>
      <c r="X192" s="15"/>
      <c r="Y192" s="15"/>
      <c r="Z192" s="15"/>
      <c r="AA192" s="15"/>
      <c r="AB192" s="15"/>
    </row>
    <row r="193" spans="1:28" s="5" customFormat="1" x14ac:dyDescent="0.25">
      <c r="A193" s="140"/>
      <c r="B193" s="146"/>
      <c r="C193" s="147"/>
      <c r="D193" s="152"/>
      <c r="E193" s="152"/>
      <c r="F193" s="149"/>
      <c r="G193" s="152"/>
      <c r="H193" s="153"/>
      <c r="I193" s="153"/>
      <c r="J193" s="153"/>
      <c r="K193" s="153"/>
      <c r="L193" s="153"/>
      <c r="M193" s="153"/>
      <c r="N193" s="153"/>
      <c r="O193" s="153"/>
      <c r="P193"/>
      <c r="Q193" s="122"/>
      <c r="R193" s="15"/>
      <c r="S193" s="15"/>
      <c r="T193" s="15"/>
      <c r="U193" s="15"/>
      <c r="V193" s="15"/>
      <c r="W193" s="15"/>
      <c r="X193" s="15"/>
      <c r="Y193" s="15"/>
      <c r="Z193" s="15"/>
      <c r="AA193" s="15"/>
      <c r="AB193" s="15"/>
    </row>
    <row r="194" spans="1:28" s="5" customFormat="1" x14ac:dyDescent="0.25">
      <c r="A194" s="140"/>
      <c r="B194" s="146"/>
      <c r="C194" s="147"/>
      <c r="D194" s="152"/>
      <c r="E194" s="152"/>
      <c r="F194" s="149"/>
      <c r="G194" s="152"/>
      <c r="H194" s="153"/>
      <c r="I194" s="153"/>
      <c r="J194" s="153"/>
      <c r="K194" s="153"/>
      <c r="L194" s="153"/>
      <c r="M194" s="153"/>
      <c r="N194" s="153"/>
      <c r="O194" s="153"/>
      <c r="P194"/>
      <c r="Q194" s="122"/>
      <c r="R194" s="15"/>
      <c r="S194" s="15"/>
      <c r="T194" s="15"/>
      <c r="U194" s="15"/>
      <c r="V194" s="15"/>
      <c r="W194" s="15"/>
      <c r="X194" s="15"/>
      <c r="Y194" s="15"/>
      <c r="Z194" s="15"/>
      <c r="AA194" s="15"/>
      <c r="AB194" s="15"/>
    </row>
    <row r="195" spans="1:28" s="5" customFormat="1" x14ac:dyDescent="0.25">
      <c r="A195" s="140"/>
      <c r="B195" s="146"/>
      <c r="C195" s="147"/>
      <c r="D195" s="152"/>
      <c r="E195" s="152"/>
      <c r="F195" s="149"/>
      <c r="G195" s="152"/>
      <c r="H195" s="153"/>
      <c r="I195" s="153"/>
      <c r="J195" s="153"/>
      <c r="K195" s="153"/>
      <c r="L195" s="153"/>
      <c r="M195" s="153"/>
      <c r="N195" s="153"/>
      <c r="O195" s="153"/>
      <c r="P195"/>
      <c r="Q195" s="122"/>
      <c r="R195" s="15"/>
      <c r="S195" s="15"/>
      <c r="T195" s="15"/>
      <c r="U195" s="15"/>
      <c r="V195" s="15"/>
      <c r="W195" s="15"/>
      <c r="X195" s="15"/>
      <c r="Y195" s="15"/>
      <c r="Z195" s="15"/>
      <c r="AA195" s="15"/>
      <c r="AB195" s="15"/>
    </row>
    <row r="196" spans="1:28" s="5" customFormat="1" x14ac:dyDescent="0.25">
      <c r="A196" s="140"/>
      <c r="B196" s="146"/>
      <c r="C196" s="147"/>
      <c r="D196" s="152"/>
      <c r="E196" s="152"/>
      <c r="F196" s="149"/>
      <c r="G196" s="152"/>
      <c r="H196" s="153"/>
      <c r="I196" s="153"/>
      <c r="J196" s="153"/>
      <c r="K196" s="153"/>
      <c r="L196" s="153"/>
      <c r="M196" s="153"/>
      <c r="N196" s="153"/>
      <c r="O196" s="153"/>
      <c r="P196"/>
      <c r="Q196" s="122"/>
      <c r="R196" s="15"/>
      <c r="S196" s="15"/>
      <c r="T196" s="15"/>
      <c r="U196" s="15"/>
      <c r="V196" s="15"/>
      <c r="W196" s="15"/>
      <c r="X196" s="15"/>
      <c r="Y196" s="15"/>
      <c r="Z196" s="15"/>
      <c r="AA196" s="15"/>
      <c r="AB196" s="15"/>
    </row>
    <row r="197" spans="1:28" s="5" customFormat="1" x14ac:dyDescent="0.25">
      <c r="A197" s="140"/>
      <c r="B197" s="146"/>
      <c r="C197" s="147"/>
      <c r="D197" s="152"/>
      <c r="E197" s="152"/>
      <c r="F197" s="149"/>
      <c r="G197" s="152"/>
      <c r="H197" s="153"/>
      <c r="I197" s="153"/>
      <c r="J197" s="153"/>
      <c r="K197" s="153"/>
      <c r="L197" s="153"/>
      <c r="M197" s="153"/>
      <c r="N197" s="153"/>
      <c r="O197" s="153"/>
      <c r="P197"/>
      <c r="Q197" s="122"/>
      <c r="R197" s="15"/>
      <c r="S197" s="15"/>
      <c r="T197" s="15"/>
      <c r="U197" s="15"/>
      <c r="V197" s="15"/>
      <c r="W197" s="15"/>
      <c r="X197" s="15"/>
      <c r="Y197" s="15"/>
      <c r="Z197" s="15"/>
      <c r="AA197" s="15"/>
      <c r="AB197" s="15"/>
    </row>
    <row r="198" spans="1:28" s="5" customFormat="1" x14ac:dyDescent="0.25">
      <c r="A198" s="140"/>
      <c r="B198" s="146"/>
      <c r="C198" s="147"/>
      <c r="D198" s="152"/>
      <c r="E198" s="152"/>
      <c r="F198" s="149"/>
      <c r="G198" s="152"/>
      <c r="H198" s="153"/>
      <c r="I198" s="153"/>
      <c r="J198" s="153"/>
      <c r="K198" s="153"/>
      <c r="L198" s="153"/>
      <c r="M198" s="153"/>
      <c r="N198" s="153"/>
      <c r="O198" s="153"/>
      <c r="P198"/>
      <c r="Q198" s="122"/>
      <c r="R198" s="15"/>
      <c r="S198" s="15"/>
      <c r="T198" s="15"/>
      <c r="U198" s="15"/>
      <c r="V198" s="15"/>
      <c r="W198" s="15"/>
      <c r="X198" s="15"/>
      <c r="Y198" s="15"/>
      <c r="Z198" s="15"/>
      <c r="AA198" s="15"/>
      <c r="AB198" s="15"/>
    </row>
    <row r="199" spans="1:28" s="5" customFormat="1" x14ac:dyDescent="0.25">
      <c r="A199" s="140"/>
      <c r="B199" s="146"/>
      <c r="C199" s="147"/>
      <c r="D199" s="152"/>
      <c r="E199" s="152"/>
      <c r="F199" s="149"/>
      <c r="G199" s="152"/>
      <c r="H199" s="153"/>
      <c r="I199" s="153"/>
      <c r="J199" s="153"/>
      <c r="K199" s="153"/>
      <c r="L199" s="153"/>
      <c r="M199" s="153"/>
      <c r="N199" s="153"/>
      <c r="O199" s="153"/>
      <c r="P199"/>
      <c r="Q199" s="122"/>
      <c r="R199" s="15"/>
      <c r="S199" s="15"/>
      <c r="T199" s="15"/>
      <c r="U199" s="15"/>
      <c r="V199" s="15"/>
      <c r="W199" s="15"/>
      <c r="X199" s="15"/>
      <c r="Y199" s="15"/>
      <c r="Z199" s="15"/>
      <c r="AA199" s="15"/>
      <c r="AB199" s="15"/>
    </row>
    <row r="200" spans="1:28" s="5" customFormat="1" x14ac:dyDescent="0.25">
      <c r="A200" s="140"/>
      <c r="B200" s="146"/>
      <c r="C200" s="147"/>
      <c r="D200" s="152"/>
      <c r="E200" s="152"/>
      <c r="F200" s="149"/>
      <c r="G200" s="152"/>
      <c r="H200" s="153"/>
      <c r="I200" s="153"/>
      <c r="J200" s="153"/>
      <c r="K200" s="153"/>
      <c r="L200" s="153"/>
      <c r="M200" s="153"/>
      <c r="N200" s="153"/>
      <c r="O200" s="153"/>
      <c r="P200"/>
      <c r="Q200" s="122"/>
      <c r="R200" s="15"/>
      <c r="S200" s="15"/>
      <c r="T200" s="15"/>
      <c r="U200" s="15"/>
      <c r="V200" s="15"/>
      <c r="W200" s="15"/>
      <c r="X200" s="15"/>
      <c r="Y200" s="15"/>
      <c r="Z200" s="15"/>
      <c r="AA200" s="15"/>
      <c r="AB200" s="15"/>
    </row>
    <row r="201" spans="1:28" s="5" customFormat="1" x14ac:dyDescent="0.25">
      <c r="A201" s="140"/>
      <c r="B201" s="146"/>
      <c r="C201" s="147"/>
      <c r="D201" s="152"/>
      <c r="E201" s="152"/>
      <c r="F201" s="149"/>
      <c r="G201" s="152"/>
      <c r="H201" s="153"/>
      <c r="I201" s="153"/>
      <c r="J201" s="153"/>
      <c r="K201" s="153"/>
      <c r="L201" s="153"/>
      <c r="M201" s="153"/>
      <c r="N201" s="153"/>
      <c r="O201" s="153"/>
      <c r="P201"/>
      <c r="Q201" s="122"/>
      <c r="R201" s="15"/>
      <c r="S201" s="15"/>
      <c r="T201" s="15"/>
      <c r="U201" s="15"/>
      <c r="V201" s="15"/>
      <c r="W201" s="15"/>
      <c r="X201" s="15"/>
      <c r="Y201" s="15"/>
      <c r="Z201" s="15"/>
      <c r="AA201" s="15"/>
      <c r="AB201" s="15"/>
    </row>
    <row r="202" spans="1:28" s="5" customFormat="1" x14ac:dyDescent="0.25">
      <c r="A202" s="140"/>
      <c r="B202" s="146"/>
      <c r="C202" s="147"/>
      <c r="D202" s="152"/>
      <c r="E202" s="152"/>
      <c r="F202" s="149"/>
      <c r="G202" s="152"/>
      <c r="H202" s="153"/>
      <c r="I202" s="153"/>
      <c r="J202" s="153"/>
      <c r="K202" s="153"/>
      <c r="L202" s="153"/>
      <c r="M202" s="153"/>
      <c r="N202" s="153"/>
      <c r="O202" s="153"/>
      <c r="P202"/>
      <c r="Q202" s="122"/>
      <c r="R202" s="15"/>
      <c r="S202" s="15"/>
      <c r="T202" s="15"/>
      <c r="U202" s="15"/>
      <c r="V202" s="15"/>
      <c r="W202" s="15"/>
      <c r="X202" s="15"/>
      <c r="Y202" s="15"/>
      <c r="Z202" s="15"/>
      <c r="AA202" s="15"/>
      <c r="AB202" s="15"/>
    </row>
    <row r="203" spans="1:28" s="5" customFormat="1" x14ac:dyDescent="0.25">
      <c r="A203" s="140"/>
      <c r="B203" s="146"/>
      <c r="C203" s="147"/>
      <c r="D203" s="152"/>
      <c r="E203" s="152"/>
      <c r="F203" s="149"/>
      <c r="G203" s="152"/>
      <c r="H203" s="153"/>
      <c r="I203" s="153"/>
      <c r="J203" s="153"/>
      <c r="K203" s="153"/>
      <c r="L203" s="153"/>
      <c r="M203" s="153"/>
      <c r="N203" s="153"/>
      <c r="O203" s="153"/>
      <c r="P203"/>
      <c r="Q203" s="122"/>
      <c r="R203" s="15"/>
      <c r="S203" s="15"/>
      <c r="T203" s="15"/>
      <c r="U203" s="15"/>
      <c r="V203" s="15"/>
      <c r="W203" s="15"/>
      <c r="X203" s="15"/>
      <c r="Y203" s="15"/>
      <c r="Z203" s="15"/>
      <c r="AA203" s="15"/>
      <c r="AB203" s="15"/>
    </row>
    <row r="204" spans="1:28" s="5" customFormat="1" x14ac:dyDescent="0.25">
      <c r="A204" s="140"/>
      <c r="B204" s="146"/>
      <c r="C204" s="147"/>
      <c r="D204" s="152"/>
      <c r="E204" s="152"/>
      <c r="F204" s="149"/>
      <c r="G204" s="152"/>
      <c r="H204" s="153"/>
      <c r="I204" s="153"/>
      <c r="J204" s="153"/>
      <c r="K204" s="153"/>
      <c r="L204" s="153"/>
      <c r="M204" s="153"/>
      <c r="N204" s="153"/>
      <c r="O204" s="153"/>
      <c r="P204"/>
      <c r="Q204" s="122"/>
      <c r="R204" s="15"/>
      <c r="S204" s="15"/>
      <c r="T204" s="15"/>
      <c r="U204" s="15"/>
      <c r="V204" s="15"/>
      <c r="W204" s="15"/>
      <c r="X204" s="15"/>
      <c r="Y204" s="15"/>
      <c r="Z204" s="15"/>
      <c r="AA204" s="15"/>
      <c r="AB204" s="15"/>
    </row>
    <row r="205" spans="1:28" s="5" customFormat="1" x14ac:dyDescent="0.25">
      <c r="A205" s="140"/>
      <c r="B205" s="146"/>
      <c r="C205" s="147"/>
      <c r="D205" s="152"/>
      <c r="E205" s="152"/>
      <c r="F205" s="149"/>
      <c r="G205" s="152"/>
      <c r="H205" s="153"/>
      <c r="I205" s="153"/>
      <c r="J205" s="153"/>
      <c r="K205" s="153"/>
      <c r="L205" s="153"/>
      <c r="M205" s="153"/>
      <c r="N205" s="153"/>
      <c r="O205" s="153"/>
      <c r="P205"/>
      <c r="Q205" s="122"/>
      <c r="R205" s="15"/>
      <c r="S205" s="15"/>
      <c r="T205" s="15"/>
      <c r="U205" s="15"/>
      <c r="V205" s="15"/>
      <c r="W205" s="15"/>
      <c r="X205" s="15"/>
      <c r="Y205" s="15"/>
      <c r="Z205" s="15"/>
      <c r="AA205" s="15"/>
      <c r="AB205" s="15"/>
    </row>
    <row r="206" spans="1:28" s="5" customFormat="1" x14ac:dyDescent="0.25">
      <c r="A206" s="140"/>
      <c r="B206" s="146"/>
      <c r="C206" s="147"/>
      <c r="D206" s="152"/>
      <c r="E206" s="152"/>
      <c r="F206" s="149"/>
      <c r="G206" s="152"/>
      <c r="H206" s="153"/>
      <c r="I206" s="153"/>
      <c r="J206" s="153"/>
      <c r="K206" s="153"/>
      <c r="L206" s="153"/>
      <c r="M206" s="153"/>
      <c r="N206" s="153"/>
      <c r="O206" s="153"/>
      <c r="P206"/>
      <c r="Q206" s="122"/>
      <c r="R206" s="15"/>
      <c r="S206" s="15"/>
      <c r="T206" s="15"/>
      <c r="U206" s="15"/>
      <c r="V206" s="15"/>
      <c r="W206" s="15"/>
      <c r="X206" s="15"/>
      <c r="Y206" s="15"/>
      <c r="Z206" s="15"/>
      <c r="AA206" s="15"/>
      <c r="AB206" s="15"/>
    </row>
    <row r="207" spans="1:28" s="5" customFormat="1" x14ac:dyDescent="0.25">
      <c r="A207" s="140"/>
      <c r="B207" s="146"/>
      <c r="C207" s="147"/>
      <c r="D207" s="152"/>
      <c r="E207" s="152"/>
      <c r="F207" s="149"/>
      <c r="G207" s="152"/>
      <c r="H207" s="153"/>
      <c r="I207" s="153"/>
      <c r="J207" s="153"/>
      <c r="K207" s="153"/>
      <c r="L207" s="153"/>
      <c r="M207" s="153"/>
      <c r="N207" s="153"/>
      <c r="O207" s="153"/>
      <c r="P207"/>
      <c r="Q207" s="122"/>
      <c r="R207" s="15"/>
      <c r="S207" s="15"/>
      <c r="T207" s="15"/>
      <c r="U207" s="15"/>
      <c r="V207" s="15"/>
      <c r="W207" s="15"/>
      <c r="X207" s="15"/>
      <c r="Y207" s="15"/>
      <c r="Z207" s="15"/>
      <c r="AA207" s="15"/>
      <c r="AB207" s="15"/>
    </row>
    <row r="208" spans="1:28" s="5" customFormat="1" x14ac:dyDescent="0.25">
      <c r="A208" s="140"/>
      <c r="B208" s="146"/>
      <c r="C208" s="147"/>
      <c r="D208" s="152"/>
      <c r="E208" s="152"/>
      <c r="F208" s="149"/>
      <c r="G208" s="152"/>
      <c r="H208" s="153"/>
      <c r="I208" s="153"/>
      <c r="J208" s="153"/>
      <c r="K208" s="153"/>
      <c r="L208" s="153"/>
      <c r="M208" s="153"/>
      <c r="N208" s="153"/>
      <c r="O208" s="153"/>
      <c r="P208"/>
      <c r="Q208" s="122"/>
      <c r="R208" s="15"/>
      <c r="S208" s="15"/>
      <c r="T208" s="15"/>
      <c r="U208" s="15"/>
      <c r="V208" s="15"/>
      <c r="W208" s="15"/>
      <c r="X208" s="15"/>
      <c r="Y208" s="15"/>
      <c r="Z208" s="15"/>
      <c r="AA208" s="15"/>
      <c r="AB208" s="15"/>
    </row>
    <row r="209" spans="1:28" s="5" customFormat="1" x14ac:dyDescent="0.25">
      <c r="A209" s="140"/>
      <c r="B209" s="146"/>
      <c r="C209" s="147"/>
      <c r="D209" s="152"/>
      <c r="E209" s="152"/>
      <c r="F209" s="149"/>
      <c r="G209" s="152"/>
      <c r="H209" s="153"/>
      <c r="I209" s="153"/>
      <c r="J209" s="153"/>
      <c r="K209" s="153"/>
      <c r="L209" s="153"/>
      <c r="M209" s="153"/>
      <c r="N209" s="153"/>
      <c r="O209" s="153"/>
      <c r="P209"/>
      <c r="Q209" s="122"/>
      <c r="R209" s="15"/>
      <c r="S209" s="15"/>
      <c r="T209" s="15"/>
      <c r="U209" s="15"/>
      <c r="V209" s="15"/>
      <c r="W209" s="15"/>
      <c r="X209" s="15"/>
      <c r="Y209" s="15"/>
      <c r="Z209" s="15"/>
      <c r="AA209" s="15"/>
      <c r="AB209" s="15"/>
    </row>
    <row r="210" spans="1:28" s="5" customFormat="1" x14ac:dyDescent="0.25">
      <c r="A210" s="140"/>
      <c r="B210" s="146"/>
      <c r="C210" s="147"/>
      <c r="D210" s="152"/>
      <c r="E210" s="152"/>
      <c r="F210" s="149"/>
      <c r="G210" s="152"/>
      <c r="H210" s="153"/>
      <c r="I210" s="153"/>
      <c r="J210" s="153"/>
      <c r="K210" s="153"/>
      <c r="L210" s="153"/>
      <c r="M210" s="153"/>
      <c r="N210" s="153"/>
      <c r="O210" s="153"/>
      <c r="P210"/>
      <c r="Q210" s="122"/>
      <c r="R210" s="15"/>
      <c r="S210" s="15"/>
      <c r="T210" s="15"/>
      <c r="U210" s="15"/>
      <c r="V210" s="15"/>
      <c r="W210" s="15"/>
      <c r="X210" s="15"/>
      <c r="Y210" s="15"/>
      <c r="Z210" s="15"/>
      <c r="AA210" s="15"/>
      <c r="AB210" s="15"/>
    </row>
    <row r="211" spans="1:28" s="5" customFormat="1" x14ac:dyDescent="0.25">
      <c r="A211" s="140"/>
      <c r="B211" s="146"/>
      <c r="C211" s="147"/>
      <c r="D211" s="152"/>
      <c r="E211" s="152"/>
      <c r="F211" s="149"/>
      <c r="G211" s="152"/>
      <c r="H211" s="153"/>
      <c r="I211" s="153"/>
      <c r="J211" s="153"/>
      <c r="K211" s="153"/>
      <c r="L211" s="153"/>
      <c r="M211" s="153"/>
      <c r="N211" s="153"/>
      <c r="O211" s="153"/>
      <c r="P211"/>
      <c r="Q211" s="122"/>
      <c r="R211" s="15"/>
      <c r="S211" s="15"/>
      <c r="T211" s="15"/>
      <c r="U211" s="15"/>
      <c r="V211" s="15"/>
      <c r="W211" s="15"/>
      <c r="X211" s="15"/>
      <c r="Y211" s="15"/>
      <c r="Z211" s="15"/>
      <c r="AA211" s="15"/>
      <c r="AB211" s="15"/>
    </row>
    <row r="212" spans="1:28" s="5" customFormat="1" x14ac:dyDescent="0.25">
      <c r="A212" s="140"/>
      <c r="B212" s="146"/>
      <c r="C212" s="147"/>
      <c r="D212" s="152"/>
      <c r="E212" s="152"/>
      <c r="F212" s="149"/>
      <c r="G212" s="152"/>
      <c r="H212" s="153"/>
      <c r="I212" s="153"/>
      <c r="J212" s="153"/>
      <c r="K212" s="153"/>
      <c r="L212" s="153"/>
      <c r="M212" s="153"/>
      <c r="N212" s="153"/>
      <c r="O212" s="153"/>
      <c r="P212"/>
      <c r="Q212" s="122"/>
      <c r="R212" s="15"/>
      <c r="S212" s="15"/>
      <c r="T212" s="15"/>
      <c r="U212" s="15"/>
      <c r="V212" s="15"/>
      <c r="W212" s="15"/>
      <c r="X212" s="15"/>
      <c r="Y212" s="15"/>
      <c r="Z212" s="15"/>
      <c r="AA212" s="15"/>
      <c r="AB212" s="15"/>
    </row>
    <row r="213" spans="1:28" s="5" customFormat="1" x14ac:dyDescent="0.25">
      <c r="A213" s="140"/>
      <c r="B213" s="146"/>
      <c r="C213" s="147"/>
      <c r="D213" s="152"/>
      <c r="E213" s="152"/>
      <c r="F213" s="149"/>
      <c r="G213" s="152"/>
      <c r="H213" s="153"/>
      <c r="I213" s="153"/>
      <c r="J213" s="153"/>
      <c r="K213" s="153"/>
      <c r="L213" s="153"/>
      <c r="M213" s="153"/>
      <c r="N213" s="153"/>
      <c r="O213" s="153"/>
      <c r="P213"/>
      <c r="Q213" s="122"/>
      <c r="R213" s="15"/>
      <c r="S213" s="15"/>
      <c r="T213" s="15"/>
      <c r="U213" s="15"/>
      <c r="V213" s="15"/>
      <c r="W213" s="15"/>
      <c r="X213" s="15"/>
      <c r="Y213" s="15"/>
      <c r="Z213" s="15"/>
      <c r="AA213" s="15"/>
      <c r="AB213" s="15"/>
    </row>
    <row r="214" spans="1:28" s="5" customFormat="1" x14ac:dyDescent="0.25">
      <c r="A214" s="140"/>
      <c r="B214" s="146"/>
      <c r="C214" s="147"/>
      <c r="D214" s="152"/>
      <c r="E214" s="152"/>
      <c r="F214" s="149"/>
      <c r="G214" s="152"/>
      <c r="H214" s="153"/>
      <c r="I214" s="153"/>
      <c r="J214" s="153"/>
      <c r="K214" s="153"/>
      <c r="L214" s="153"/>
      <c r="M214" s="153"/>
      <c r="N214" s="153"/>
      <c r="O214" s="153"/>
      <c r="P214"/>
      <c r="Q214" s="122"/>
      <c r="R214" s="15"/>
      <c r="S214" s="15"/>
      <c r="T214" s="15"/>
      <c r="U214" s="15"/>
      <c r="V214" s="15"/>
      <c r="W214" s="15"/>
      <c r="X214" s="15"/>
      <c r="Y214" s="15"/>
      <c r="Z214" s="15"/>
      <c r="AA214" s="15"/>
      <c r="AB214" s="15"/>
    </row>
    <row r="215" spans="1:28" s="5" customFormat="1" x14ac:dyDescent="0.25">
      <c r="A215" s="140"/>
      <c r="B215" s="146"/>
      <c r="C215" s="147"/>
      <c r="D215" s="152"/>
      <c r="E215" s="152"/>
      <c r="F215" s="149"/>
      <c r="G215" s="152"/>
      <c r="H215" s="153"/>
      <c r="I215" s="153"/>
      <c r="J215" s="153"/>
      <c r="K215" s="153"/>
      <c r="L215" s="153"/>
      <c r="M215" s="153"/>
      <c r="N215" s="153"/>
      <c r="O215" s="153"/>
      <c r="P215"/>
      <c r="Q215" s="122"/>
      <c r="R215" s="15"/>
      <c r="S215" s="15"/>
      <c r="T215" s="15"/>
      <c r="U215" s="15"/>
      <c r="V215" s="15"/>
      <c r="W215" s="15"/>
      <c r="X215" s="15"/>
      <c r="Y215" s="15"/>
      <c r="Z215" s="15"/>
      <c r="AA215" s="15"/>
      <c r="AB215" s="15"/>
    </row>
    <row r="216" spans="1:28" s="5" customFormat="1" x14ac:dyDescent="0.25">
      <c r="A216" s="140"/>
      <c r="B216" s="146"/>
      <c r="C216" s="147"/>
      <c r="D216" s="152"/>
      <c r="E216" s="152"/>
      <c r="F216" s="149"/>
      <c r="G216" s="152"/>
      <c r="H216" s="153"/>
      <c r="I216" s="153"/>
      <c r="J216" s="153"/>
      <c r="K216" s="153"/>
      <c r="L216" s="153"/>
      <c r="M216" s="153"/>
      <c r="N216" s="153"/>
      <c r="O216" s="153"/>
      <c r="P216"/>
      <c r="Q216" s="122"/>
      <c r="R216" s="15"/>
      <c r="S216" s="15"/>
      <c r="T216" s="15"/>
      <c r="U216" s="15"/>
      <c r="V216" s="15"/>
      <c r="W216" s="15"/>
      <c r="X216" s="15"/>
      <c r="Y216" s="15"/>
      <c r="Z216" s="15"/>
      <c r="AA216" s="15"/>
      <c r="AB216" s="15"/>
    </row>
    <row r="217" spans="1:28" s="5" customFormat="1" x14ac:dyDescent="0.25">
      <c r="A217" s="140"/>
      <c r="B217" s="146"/>
      <c r="C217" s="147"/>
      <c r="D217" s="152"/>
      <c r="E217" s="152"/>
      <c r="F217" s="149"/>
      <c r="G217" s="152"/>
      <c r="H217" s="153"/>
      <c r="I217" s="153"/>
      <c r="J217" s="153"/>
      <c r="K217" s="153"/>
      <c r="L217" s="153"/>
      <c r="M217" s="153"/>
      <c r="N217" s="153"/>
      <c r="O217" s="153"/>
      <c r="P217"/>
      <c r="Q217" s="122"/>
      <c r="R217" s="15"/>
      <c r="S217" s="15"/>
      <c r="T217" s="15"/>
      <c r="U217" s="15"/>
      <c r="V217" s="15"/>
      <c r="W217" s="15"/>
      <c r="X217" s="15"/>
      <c r="Y217" s="15"/>
      <c r="Z217" s="15"/>
      <c r="AA217" s="15"/>
      <c r="AB217" s="15"/>
    </row>
    <row r="218" spans="1:28" s="5" customFormat="1" x14ac:dyDescent="0.25">
      <c r="A218" s="140"/>
      <c r="B218" s="146"/>
      <c r="C218" s="147"/>
      <c r="D218" s="152"/>
      <c r="E218" s="152"/>
      <c r="F218" s="149"/>
      <c r="G218" s="152"/>
      <c r="H218" s="153"/>
      <c r="I218" s="153"/>
      <c r="J218" s="153"/>
      <c r="K218" s="153"/>
      <c r="L218" s="153"/>
      <c r="M218" s="153"/>
      <c r="N218" s="153"/>
      <c r="O218" s="153"/>
      <c r="P218"/>
      <c r="Q218" s="122"/>
      <c r="R218" s="15"/>
      <c r="S218" s="15"/>
      <c r="T218" s="15"/>
      <c r="U218" s="15"/>
      <c r="V218" s="15"/>
      <c r="W218" s="15"/>
      <c r="X218" s="15"/>
      <c r="Y218" s="15"/>
      <c r="Z218" s="15"/>
      <c r="AA218" s="15"/>
      <c r="AB218" s="15"/>
    </row>
    <row r="219" spans="1:28" s="5" customFormat="1" x14ac:dyDescent="0.25">
      <c r="A219" s="140"/>
      <c r="B219" s="146"/>
      <c r="C219" s="147"/>
      <c r="D219" s="152"/>
      <c r="E219" s="152"/>
      <c r="F219" s="149"/>
      <c r="G219" s="152"/>
      <c r="H219" s="153"/>
      <c r="I219" s="153"/>
      <c r="J219" s="153"/>
      <c r="K219" s="153"/>
      <c r="L219" s="153"/>
      <c r="M219" s="153"/>
      <c r="N219" s="153"/>
      <c r="O219" s="153"/>
      <c r="P219"/>
      <c r="Q219" s="122"/>
      <c r="R219" s="15"/>
      <c r="S219" s="15"/>
      <c r="T219" s="15"/>
      <c r="U219" s="15"/>
      <c r="V219" s="15"/>
      <c r="W219" s="15"/>
      <c r="X219" s="15"/>
      <c r="Y219" s="15"/>
      <c r="Z219" s="15"/>
      <c r="AA219" s="15"/>
      <c r="AB219" s="15"/>
    </row>
    <row r="220" spans="1:28" s="5" customFormat="1" x14ac:dyDescent="0.25">
      <c r="A220" s="140"/>
      <c r="B220" s="146"/>
      <c r="C220" s="147"/>
      <c r="D220" s="152"/>
      <c r="E220" s="152"/>
      <c r="F220" s="149"/>
      <c r="G220" s="152"/>
      <c r="H220" s="153"/>
      <c r="I220" s="153"/>
      <c r="J220" s="153"/>
      <c r="K220" s="153"/>
      <c r="L220" s="153"/>
      <c r="M220" s="153"/>
      <c r="N220" s="153"/>
      <c r="O220" s="153"/>
      <c r="P220"/>
      <c r="Q220" s="122"/>
      <c r="R220" s="15"/>
      <c r="S220" s="15"/>
      <c r="T220" s="15"/>
      <c r="U220" s="15"/>
      <c r="V220" s="15"/>
      <c r="W220" s="15"/>
      <c r="X220" s="15"/>
      <c r="Y220" s="15"/>
      <c r="Z220" s="15"/>
      <c r="AA220" s="15"/>
      <c r="AB220" s="15"/>
    </row>
    <row r="221" spans="1:28" s="5" customFormat="1" x14ac:dyDescent="0.25">
      <c r="A221" s="140"/>
      <c r="B221" s="146"/>
      <c r="C221" s="147"/>
      <c r="D221" s="152"/>
      <c r="E221" s="152"/>
      <c r="F221" s="149"/>
      <c r="G221" s="152"/>
      <c r="H221" s="153"/>
      <c r="I221" s="153"/>
      <c r="J221" s="153"/>
      <c r="K221" s="153"/>
      <c r="L221" s="153"/>
      <c r="M221" s="153"/>
      <c r="N221" s="153"/>
      <c r="O221" s="153"/>
      <c r="P221"/>
      <c r="Q221" s="122"/>
      <c r="R221" s="15"/>
      <c r="S221" s="15"/>
      <c r="T221" s="15"/>
      <c r="U221" s="15"/>
      <c r="V221" s="15"/>
      <c r="W221" s="15"/>
      <c r="X221" s="15"/>
      <c r="Y221" s="15"/>
      <c r="Z221" s="15"/>
      <c r="AA221" s="15"/>
      <c r="AB221" s="15"/>
    </row>
    <row r="222" spans="1:28" s="5" customFormat="1" x14ac:dyDescent="0.25">
      <c r="A222" s="140"/>
      <c r="B222" s="146"/>
      <c r="C222" s="147"/>
      <c r="D222" s="152"/>
      <c r="E222" s="152"/>
      <c r="F222" s="149"/>
      <c r="G222" s="152"/>
      <c r="H222" s="153"/>
      <c r="I222" s="153"/>
      <c r="J222" s="153"/>
      <c r="K222" s="153"/>
      <c r="L222" s="153"/>
      <c r="M222" s="153"/>
      <c r="N222" s="153"/>
      <c r="O222" s="153"/>
      <c r="P222"/>
      <c r="Q222" s="122"/>
      <c r="R222" s="15"/>
      <c r="S222" s="15"/>
      <c r="T222" s="15"/>
      <c r="U222" s="15"/>
      <c r="V222" s="15"/>
      <c r="W222" s="15"/>
      <c r="X222" s="15"/>
      <c r="Y222" s="15"/>
      <c r="Z222" s="15"/>
      <c r="AA222" s="15"/>
      <c r="AB222" s="15"/>
    </row>
    <row r="223" spans="1:28" s="5" customFormat="1" x14ac:dyDescent="0.25">
      <c r="A223" s="140"/>
      <c r="B223" s="146"/>
      <c r="C223" s="147"/>
      <c r="D223" s="152"/>
      <c r="E223" s="152"/>
      <c r="F223" s="149"/>
      <c r="G223" s="152"/>
      <c r="H223" s="153"/>
      <c r="I223" s="153"/>
      <c r="J223" s="153"/>
      <c r="K223" s="153"/>
      <c r="L223" s="153"/>
      <c r="M223" s="153"/>
      <c r="N223" s="153"/>
      <c r="O223" s="153"/>
      <c r="P223"/>
      <c r="Q223" s="122"/>
      <c r="R223" s="15"/>
      <c r="S223" s="15"/>
      <c r="T223" s="15"/>
      <c r="U223" s="15"/>
      <c r="V223" s="15"/>
      <c r="W223" s="15"/>
      <c r="X223" s="15"/>
      <c r="Y223" s="15"/>
      <c r="Z223" s="15"/>
      <c r="AA223" s="15"/>
      <c r="AB223" s="15"/>
    </row>
    <row r="224" spans="1:28" s="5" customFormat="1" x14ac:dyDescent="0.25">
      <c r="A224" s="140"/>
      <c r="B224" s="146"/>
      <c r="C224" s="147"/>
      <c r="D224" s="152"/>
      <c r="E224" s="152"/>
      <c r="F224" s="149"/>
      <c r="G224" s="152"/>
      <c r="H224" s="153"/>
      <c r="I224" s="153"/>
      <c r="J224" s="153"/>
      <c r="K224" s="153"/>
      <c r="L224" s="153"/>
      <c r="M224" s="153"/>
      <c r="N224" s="153"/>
      <c r="O224" s="153"/>
      <c r="P224"/>
      <c r="Q224" s="122"/>
      <c r="R224" s="15"/>
      <c r="S224" s="15"/>
      <c r="T224" s="15"/>
      <c r="U224" s="15"/>
      <c r="V224" s="15"/>
      <c r="W224" s="15"/>
      <c r="X224" s="15"/>
      <c r="Y224" s="15"/>
      <c r="Z224" s="15"/>
      <c r="AA224" s="15"/>
      <c r="AB224" s="15"/>
    </row>
    <row r="225" spans="1:28" s="5" customFormat="1" x14ac:dyDescent="0.25">
      <c r="A225" s="140"/>
      <c r="B225" s="146"/>
      <c r="C225" s="147"/>
      <c r="D225" s="152"/>
      <c r="E225" s="152"/>
      <c r="F225" s="149"/>
      <c r="G225" s="152"/>
      <c r="H225" s="153"/>
      <c r="I225" s="153"/>
      <c r="J225" s="153"/>
      <c r="K225" s="153"/>
      <c r="L225" s="153"/>
      <c r="M225" s="153"/>
      <c r="N225" s="153"/>
      <c r="O225" s="153"/>
      <c r="P225"/>
      <c r="Q225" s="122"/>
      <c r="R225" s="15"/>
      <c r="S225" s="15"/>
      <c r="T225" s="15"/>
      <c r="U225" s="15"/>
      <c r="V225" s="15"/>
      <c r="W225" s="15"/>
      <c r="X225" s="15"/>
      <c r="Y225" s="15"/>
      <c r="Z225" s="15"/>
      <c r="AA225" s="15"/>
      <c r="AB225" s="15"/>
    </row>
    <row r="226" spans="1:28" s="5" customFormat="1" x14ac:dyDescent="0.25">
      <c r="A226" s="140"/>
      <c r="B226" s="146"/>
      <c r="C226" s="147"/>
      <c r="D226" s="152"/>
      <c r="E226" s="152"/>
      <c r="F226" s="149"/>
      <c r="G226" s="152"/>
      <c r="H226" s="153"/>
      <c r="I226" s="153"/>
      <c r="J226" s="153"/>
      <c r="K226" s="153"/>
      <c r="L226" s="153"/>
      <c r="M226" s="153"/>
      <c r="N226" s="153"/>
      <c r="O226" s="153"/>
      <c r="P226"/>
      <c r="Q226" s="122"/>
      <c r="R226" s="15"/>
      <c r="S226" s="15"/>
      <c r="T226" s="15"/>
      <c r="U226" s="15"/>
      <c r="V226" s="15"/>
      <c r="W226" s="15"/>
      <c r="X226" s="15"/>
      <c r="Y226" s="15"/>
      <c r="Z226" s="15"/>
      <c r="AA226" s="15"/>
      <c r="AB226" s="15"/>
    </row>
    <row r="227" spans="1:28" s="5" customFormat="1" x14ac:dyDescent="0.25">
      <c r="A227" s="140"/>
      <c r="B227" s="146"/>
      <c r="C227" s="147"/>
      <c r="D227" s="152"/>
      <c r="E227" s="152"/>
      <c r="F227" s="149"/>
      <c r="G227" s="152"/>
      <c r="H227" s="153"/>
      <c r="I227" s="153"/>
      <c r="J227" s="153"/>
      <c r="K227" s="153"/>
      <c r="L227" s="153"/>
      <c r="M227" s="153"/>
      <c r="N227" s="153"/>
      <c r="O227" s="153"/>
      <c r="P227"/>
      <c r="Q227" s="122"/>
      <c r="R227" s="15"/>
      <c r="S227" s="15"/>
      <c r="T227" s="15"/>
      <c r="U227" s="15"/>
      <c r="V227" s="15"/>
      <c r="W227" s="15"/>
      <c r="X227" s="15"/>
      <c r="Y227" s="15"/>
      <c r="Z227" s="15"/>
      <c r="AA227" s="15"/>
      <c r="AB227" s="15"/>
    </row>
    <row r="228" spans="1:28" s="5" customFormat="1" x14ac:dyDescent="0.25">
      <c r="A228" s="140"/>
      <c r="B228" s="146"/>
      <c r="C228" s="147"/>
      <c r="D228" s="152"/>
      <c r="E228" s="152"/>
      <c r="F228" s="149"/>
      <c r="G228" s="152"/>
      <c r="H228" s="153"/>
      <c r="I228" s="153"/>
      <c r="J228" s="153"/>
      <c r="K228" s="153"/>
      <c r="L228" s="153"/>
      <c r="M228" s="153"/>
      <c r="N228" s="153"/>
      <c r="O228" s="153"/>
      <c r="P228"/>
      <c r="Q228" s="122"/>
      <c r="R228" s="15"/>
      <c r="S228" s="15"/>
      <c r="T228" s="15"/>
      <c r="U228" s="15"/>
      <c r="V228" s="15"/>
      <c r="W228" s="15"/>
      <c r="X228" s="15"/>
      <c r="Y228" s="15"/>
      <c r="Z228" s="15"/>
      <c r="AA228" s="15"/>
      <c r="AB228" s="15"/>
    </row>
    <row r="229" spans="1:28" s="5" customFormat="1" x14ac:dyDescent="0.25">
      <c r="A229" s="140"/>
      <c r="B229" s="146"/>
      <c r="C229" s="147"/>
      <c r="D229" s="152"/>
      <c r="E229" s="152"/>
      <c r="F229" s="149"/>
      <c r="G229" s="152"/>
      <c r="H229" s="153"/>
      <c r="I229" s="153"/>
      <c r="J229" s="153"/>
      <c r="K229" s="153"/>
      <c r="L229" s="153"/>
      <c r="M229" s="153"/>
      <c r="N229" s="153"/>
      <c r="O229" s="153"/>
      <c r="P229"/>
      <c r="Q229" s="122"/>
      <c r="R229" s="15"/>
      <c r="S229" s="15"/>
      <c r="T229" s="15"/>
      <c r="U229" s="15"/>
      <c r="V229" s="15"/>
      <c r="W229" s="15"/>
      <c r="X229" s="15"/>
      <c r="Y229" s="15"/>
      <c r="Z229" s="15"/>
      <c r="AA229" s="15"/>
      <c r="AB229" s="15"/>
    </row>
    <row r="230" spans="1:28" s="5" customFormat="1" x14ac:dyDescent="0.25">
      <c r="A230" s="140"/>
      <c r="B230" s="146"/>
      <c r="C230" s="147"/>
      <c r="D230" s="152"/>
      <c r="E230" s="152"/>
      <c r="F230" s="149"/>
      <c r="G230" s="152"/>
      <c r="H230" s="153"/>
      <c r="I230" s="153"/>
      <c r="J230" s="153"/>
      <c r="K230" s="153"/>
      <c r="L230" s="153"/>
      <c r="M230" s="153"/>
      <c r="N230" s="153"/>
      <c r="O230" s="153"/>
      <c r="P230"/>
      <c r="Q230" s="122"/>
      <c r="R230" s="15"/>
      <c r="S230" s="15"/>
      <c r="T230" s="15"/>
      <c r="U230" s="15"/>
      <c r="V230" s="15"/>
      <c r="W230" s="15"/>
      <c r="X230" s="15"/>
      <c r="Y230" s="15"/>
      <c r="Z230" s="15"/>
      <c r="AA230" s="15"/>
      <c r="AB230" s="15"/>
    </row>
    <row r="231" spans="1:28" s="5" customFormat="1" x14ac:dyDescent="0.25">
      <c r="A231" s="140"/>
      <c r="B231" s="146"/>
      <c r="C231" s="147"/>
      <c r="D231" s="152"/>
      <c r="E231" s="152"/>
      <c r="F231" s="149"/>
      <c r="G231" s="152"/>
      <c r="H231" s="153"/>
      <c r="I231" s="153"/>
      <c r="J231" s="153"/>
      <c r="K231" s="153"/>
      <c r="L231" s="153"/>
      <c r="M231" s="153"/>
      <c r="N231" s="153"/>
      <c r="O231" s="153"/>
      <c r="P231"/>
      <c r="Q231" s="122"/>
      <c r="R231" s="15"/>
      <c r="S231" s="15"/>
      <c r="T231" s="15"/>
      <c r="U231" s="15"/>
      <c r="V231" s="15"/>
      <c r="W231" s="15"/>
      <c r="X231" s="15"/>
      <c r="Y231" s="15"/>
      <c r="Z231" s="15"/>
      <c r="AA231" s="15"/>
      <c r="AB231" s="15"/>
    </row>
    <row r="232" spans="1:28" s="5" customFormat="1" x14ac:dyDescent="0.25">
      <c r="A232" s="140"/>
      <c r="B232" s="146"/>
      <c r="C232" s="147"/>
      <c r="D232" s="152"/>
      <c r="E232" s="152"/>
      <c r="F232" s="149"/>
      <c r="G232" s="152"/>
      <c r="H232" s="153"/>
      <c r="I232" s="153"/>
      <c r="J232" s="153"/>
      <c r="K232" s="153"/>
      <c r="L232" s="153"/>
      <c r="M232" s="153"/>
      <c r="N232" s="153"/>
      <c r="O232" s="153"/>
      <c r="P232"/>
      <c r="Q232" s="122"/>
      <c r="R232" s="15"/>
      <c r="S232" s="15"/>
      <c r="T232" s="15"/>
      <c r="U232" s="15"/>
      <c r="V232" s="15"/>
      <c r="W232" s="15"/>
      <c r="X232" s="15"/>
      <c r="Y232" s="15"/>
      <c r="Z232" s="15"/>
      <c r="AA232" s="15"/>
      <c r="AB232" s="15"/>
    </row>
    <row r="233" spans="1:28" s="5" customFormat="1" x14ac:dyDescent="0.25">
      <c r="A233" s="140"/>
      <c r="B233" s="146"/>
      <c r="C233" s="147"/>
      <c r="D233" s="152"/>
      <c r="E233" s="152"/>
      <c r="F233" s="149"/>
      <c r="G233" s="152"/>
      <c r="H233" s="153"/>
      <c r="I233" s="153"/>
      <c r="J233" s="153"/>
      <c r="K233" s="153"/>
      <c r="L233" s="153"/>
      <c r="M233" s="153"/>
      <c r="N233" s="153"/>
      <c r="O233" s="153"/>
      <c r="P233"/>
      <c r="Q233" s="122"/>
      <c r="R233" s="15"/>
      <c r="S233" s="15"/>
      <c r="T233" s="15"/>
      <c r="U233" s="15"/>
      <c r="V233" s="15"/>
      <c r="W233" s="15"/>
      <c r="X233" s="15"/>
      <c r="Y233" s="15"/>
      <c r="Z233" s="15"/>
      <c r="AA233" s="15"/>
      <c r="AB233" s="15"/>
    </row>
    <row r="234" spans="1:28" s="5" customFormat="1" x14ac:dyDescent="0.25">
      <c r="A234" s="140"/>
      <c r="B234" s="146"/>
      <c r="C234" s="147"/>
      <c r="D234" s="152"/>
      <c r="E234" s="152"/>
      <c r="F234" s="149"/>
      <c r="G234" s="152"/>
      <c r="H234" s="153"/>
      <c r="I234" s="153"/>
      <c r="J234" s="153"/>
      <c r="K234" s="153"/>
      <c r="L234" s="153"/>
      <c r="M234" s="153"/>
      <c r="N234" s="153"/>
      <c r="O234" s="153"/>
      <c r="P234"/>
      <c r="Q234" s="122"/>
      <c r="R234" s="15"/>
      <c r="S234" s="15"/>
      <c r="T234" s="15"/>
      <c r="U234" s="15"/>
      <c r="V234" s="15"/>
      <c r="W234" s="15"/>
      <c r="X234" s="15"/>
      <c r="Y234" s="15"/>
      <c r="Z234" s="15"/>
      <c r="AA234" s="15"/>
      <c r="AB234" s="15"/>
    </row>
    <row r="235" spans="1:28" s="5" customFormat="1" x14ac:dyDescent="0.25">
      <c r="A235" s="140"/>
      <c r="B235" s="146"/>
      <c r="C235" s="147"/>
      <c r="D235" s="152"/>
      <c r="E235" s="152"/>
      <c r="F235" s="149"/>
      <c r="G235" s="152"/>
      <c r="H235" s="153"/>
      <c r="I235" s="153"/>
      <c r="J235" s="153"/>
      <c r="K235" s="153"/>
      <c r="L235" s="153"/>
      <c r="M235" s="153"/>
      <c r="N235" s="153"/>
      <c r="O235" s="153"/>
      <c r="P235"/>
      <c r="Q235" s="122"/>
      <c r="R235" s="15"/>
      <c r="S235" s="15"/>
      <c r="T235" s="15"/>
      <c r="U235" s="15"/>
      <c r="V235" s="15"/>
      <c r="W235" s="15"/>
      <c r="X235" s="15"/>
      <c r="Y235" s="15"/>
      <c r="Z235" s="15"/>
      <c r="AA235" s="15"/>
      <c r="AB235" s="15"/>
    </row>
    <row r="236" spans="1:28" s="5" customFormat="1" x14ac:dyDescent="0.25">
      <c r="A236" s="140"/>
      <c r="B236" s="146"/>
      <c r="C236" s="147"/>
      <c r="D236" s="152"/>
      <c r="E236" s="152"/>
      <c r="F236" s="149"/>
      <c r="G236" s="152"/>
      <c r="H236" s="153"/>
      <c r="I236" s="153"/>
      <c r="J236" s="153"/>
      <c r="K236" s="153"/>
      <c r="L236" s="153"/>
      <c r="M236" s="153"/>
      <c r="N236" s="153"/>
      <c r="O236" s="153"/>
      <c r="P236"/>
      <c r="Q236" s="122"/>
      <c r="R236" s="15"/>
      <c r="S236" s="15"/>
      <c r="T236" s="15"/>
      <c r="U236" s="15"/>
      <c r="V236" s="15"/>
      <c r="W236" s="15"/>
      <c r="X236" s="15"/>
      <c r="Y236" s="15"/>
      <c r="Z236" s="15"/>
      <c r="AA236" s="15"/>
      <c r="AB236" s="15"/>
    </row>
    <row r="237" spans="1:28" s="5" customFormat="1" x14ac:dyDescent="0.25">
      <c r="A237" s="140"/>
      <c r="B237" s="146"/>
      <c r="C237" s="147"/>
      <c r="D237" s="152"/>
      <c r="E237" s="152"/>
      <c r="F237" s="149"/>
      <c r="G237" s="152"/>
      <c r="H237" s="153"/>
      <c r="I237" s="153"/>
      <c r="J237" s="153"/>
      <c r="K237" s="153"/>
      <c r="L237" s="153"/>
      <c r="M237" s="153"/>
      <c r="N237" s="153"/>
      <c r="O237" s="153"/>
      <c r="P237"/>
      <c r="Q237" s="122"/>
      <c r="R237" s="15"/>
      <c r="S237" s="15"/>
      <c r="T237" s="15"/>
      <c r="U237" s="15"/>
      <c r="V237" s="15"/>
      <c r="W237" s="15"/>
      <c r="X237" s="15"/>
      <c r="Y237" s="15"/>
      <c r="Z237" s="15"/>
      <c r="AA237" s="15"/>
      <c r="AB237" s="15"/>
    </row>
    <row r="238" spans="1:28" s="5" customFormat="1" x14ac:dyDescent="0.25">
      <c r="A238" s="140"/>
      <c r="B238" s="146"/>
      <c r="C238" s="147"/>
      <c r="D238" s="152"/>
      <c r="E238" s="152"/>
      <c r="F238" s="149"/>
      <c r="G238" s="152"/>
      <c r="H238" s="153"/>
      <c r="I238" s="153"/>
      <c r="J238" s="153"/>
      <c r="K238" s="153"/>
      <c r="L238" s="153"/>
      <c r="M238" s="153"/>
      <c r="N238" s="153"/>
      <c r="O238" s="153"/>
      <c r="P238"/>
      <c r="Q238" s="122"/>
      <c r="R238" s="15"/>
      <c r="S238" s="15"/>
      <c r="T238" s="15"/>
      <c r="U238" s="15"/>
      <c r="V238" s="15"/>
      <c r="W238" s="15"/>
      <c r="X238" s="15"/>
      <c r="Y238" s="15"/>
      <c r="Z238" s="15"/>
      <c r="AA238" s="15"/>
      <c r="AB238" s="15"/>
    </row>
    <row r="239" spans="1:28" s="5" customFormat="1" x14ac:dyDescent="0.25">
      <c r="A239" s="15"/>
      <c r="B239" s="146"/>
      <c r="C239" s="147"/>
      <c r="D239" s="152"/>
      <c r="E239" s="152"/>
      <c r="F239" s="149"/>
      <c r="G239" s="152"/>
      <c r="H239" s="153"/>
      <c r="I239" s="153"/>
      <c r="J239" s="153"/>
      <c r="K239" s="153"/>
      <c r="L239" s="153"/>
      <c r="M239" s="153"/>
      <c r="N239" s="153"/>
      <c r="O239" s="153"/>
      <c r="P239"/>
      <c r="Q239" s="122"/>
      <c r="R239" s="15"/>
      <c r="S239" s="15"/>
      <c r="T239" s="15"/>
      <c r="U239" s="15"/>
      <c r="V239" s="15"/>
      <c r="W239" s="15"/>
      <c r="X239" s="15"/>
      <c r="Y239" s="15"/>
      <c r="Z239" s="15"/>
      <c r="AA239" s="15"/>
      <c r="AB239" s="15"/>
    </row>
    <row r="240" spans="1:28" s="5" customFormat="1" x14ac:dyDescent="0.25">
      <c r="A240" s="15"/>
      <c r="B240" s="146"/>
      <c r="C240" s="147"/>
      <c r="D240" s="152"/>
      <c r="E240" s="152"/>
      <c r="F240" s="149"/>
      <c r="G240" s="152"/>
      <c r="H240" s="153"/>
      <c r="I240" s="153"/>
      <c r="J240" s="153"/>
      <c r="K240" s="153"/>
      <c r="L240" s="153"/>
      <c r="M240" s="153"/>
      <c r="N240" s="153"/>
      <c r="O240" s="153"/>
      <c r="P240"/>
      <c r="Q240" s="122"/>
      <c r="R240" s="15"/>
      <c r="S240" s="15"/>
      <c r="T240" s="15"/>
      <c r="U240" s="15"/>
      <c r="V240" s="15"/>
      <c r="W240" s="15"/>
      <c r="X240" s="15"/>
      <c r="Y240" s="15"/>
      <c r="Z240" s="15"/>
      <c r="AA240" s="15"/>
      <c r="AB240" s="15"/>
    </row>
    <row r="241" spans="1:28" s="5" customFormat="1" x14ac:dyDescent="0.25">
      <c r="A241" s="15"/>
      <c r="B241" s="146"/>
      <c r="C241" s="147"/>
      <c r="D241" s="152"/>
      <c r="E241" s="152"/>
      <c r="F241" s="149"/>
      <c r="G241" s="152"/>
      <c r="H241" s="153"/>
      <c r="I241" s="153"/>
      <c r="J241" s="153"/>
      <c r="K241" s="153"/>
      <c r="L241" s="153"/>
      <c r="M241" s="153"/>
      <c r="N241" s="153"/>
      <c r="O241" s="153"/>
      <c r="P241"/>
      <c r="Q241" s="122"/>
      <c r="R241" s="15"/>
      <c r="S241" s="15"/>
      <c r="T241" s="15"/>
      <c r="U241" s="15"/>
      <c r="V241" s="15"/>
      <c r="W241" s="15"/>
      <c r="X241" s="15"/>
      <c r="Y241" s="15"/>
      <c r="Z241" s="15"/>
      <c r="AA241" s="15"/>
      <c r="AB241" s="15"/>
    </row>
    <row r="242" spans="1:28" s="5" customFormat="1" x14ac:dyDescent="0.25">
      <c r="A242" s="15"/>
      <c r="B242" s="146"/>
      <c r="C242" s="147"/>
      <c r="D242" s="152"/>
      <c r="E242" s="152"/>
      <c r="F242" s="149"/>
      <c r="G242" s="152"/>
      <c r="H242" s="153"/>
      <c r="I242" s="153"/>
      <c r="J242" s="153"/>
      <c r="K242" s="153"/>
      <c r="L242" s="153"/>
      <c r="M242" s="153"/>
      <c r="N242" s="153"/>
      <c r="O242" s="153"/>
      <c r="P242"/>
      <c r="Q242" s="122"/>
      <c r="R242" s="15"/>
      <c r="S242" s="15"/>
      <c r="T242" s="15"/>
      <c r="U242" s="15"/>
      <c r="V242" s="15"/>
      <c r="W242" s="15"/>
      <c r="X242" s="15"/>
      <c r="Y242" s="15"/>
      <c r="Z242" s="15"/>
      <c r="AA242" s="15"/>
      <c r="AB242" s="15"/>
    </row>
    <row r="243" spans="1:28" s="5" customFormat="1" x14ac:dyDescent="0.25">
      <c r="A243" s="15"/>
      <c r="B243" s="146"/>
      <c r="C243" s="147"/>
      <c r="D243" s="152"/>
      <c r="E243" s="152"/>
      <c r="F243" s="149"/>
      <c r="G243" s="152"/>
      <c r="H243" s="153"/>
      <c r="I243" s="153"/>
      <c r="J243" s="153"/>
      <c r="K243" s="153"/>
      <c r="L243" s="153"/>
      <c r="M243" s="153"/>
      <c r="N243" s="153"/>
      <c r="O243" s="153"/>
      <c r="P243"/>
      <c r="Q243" s="122"/>
      <c r="R243" s="15"/>
      <c r="S243" s="15"/>
      <c r="T243" s="15"/>
      <c r="U243" s="15"/>
      <c r="V243" s="15"/>
      <c r="W243" s="15"/>
      <c r="X243" s="15"/>
      <c r="Y243" s="15"/>
      <c r="Z243" s="15"/>
      <c r="AA243" s="15"/>
      <c r="AB243" s="15"/>
    </row>
    <row r="244" spans="1:28" s="5" customFormat="1" x14ac:dyDescent="0.25">
      <c r="A244" s="15"/>
      <c r="B244" s="146"/>
      <c r="C244" s="147"/>
      <c r="D244" s="152"/>
      <c r="E244" s="152"/>
      <c r="F244" s="149"/>
      <c r="G244" s="152"/>
      <c r="H244" s="153"/>
      <c r="I244" s="153"/>
      <c r="J244" s="153"/>
      <c r="K244" s="153"/>
      <c r="L244" s="153"/>
      <c r="M244" s="153"/>
      <c r="N244" s="153"/>
      <c r="O244" s="153"/>
      <c r="P244"/>
      <c r="Q244" s="122"/>
      <c r="R244" s="15"/>
      <c r="S244" s="15"/>
      <c r="T244" s="15"/>
      <c r="U244" s="15"/>
      <c r="V244" s="15"/>
      <c r="W244" s="15"/>
      <c r="X244" s="15"/>
      <c r="Y244" s="15"/>
      <c r="Z244" s="15"/>
      <c r="AA244" s="15"/>
      <c r="AB244" s="15"/>
    </row>
    <row r="245" spans="1:28" s="5" customFormat="1" x14ac:dyDescent="0.25">
      <c r="A245" s="15"/>
      <c r="B245" s="146"/>
      <c r="C245" s="147"/>
      <c r="D245" s="152"/>
      <c r="E245" s="152"/>
      <c r="F245" s="149"/>
      <c r="G245" s="152"/>
      <c r="H245" s="153"/>
      <c r="I245" s="153"/>
      <c r="J245" s="153"/>
      <c r="K245" s="153"/>
      <c r="L245" s="153"/>
      <c r="M245" s="153"/>
      <c r="N245" s="153"/>
      <c r="O245" s="153"/>
      <c r="P245"/>
      <c r="Q245" s="122"/>
      <c r="R245" s="15"/>
      <c r="S245" s="15"/>
      <c r="T245" s="15"/>
      <c r="U245" s="15"/>
      <c r="V245" s="15"/>
      <c r="W245" s="15"/>
      <c r="X245" s="15"/>
      <c r="Y245" s="15"/>
      <c r="Z245" s="15"/>
      <c r="AA245" s="15"/>
      <c r="AB245" s="15"/>
    </row>
    <row r="246" spans="1:28" s="5" customFormat="1" x14ac:dyDescent="0.25">
      <c r="A246" s="15"/>
      <c r="B246" s="146"/>
      <c r="C246" s="147"/>
      <c r="D246" s="152"/>
      <c r="E246" s="152"/>
      <c r="F246" s="149"/>
      <c r="G246" s="152"/>
      <c r="H246" s="153"/>
      <c r="I246" s="153"/>
      <c r="J246" s="153"/>
      <c r="K246" s="153"/>
      <c r="L246" s="153"/>
      <c r="M246" s="153"/>
      <c r="N246" s="153"/>
      <c r="O246" s="153"/>
      <c r="P246"/>
      <c r="Q246" s="122"/>
      <c r="R246" s="15"/>
      <c r="S246" s="15"/>
      <c r="T246" s="15"/>
      <c r="U246" s="15"/>
      <c r="V246" s="15"/>
      <c r="W246" s="15"/>
      <c r="X246" s="15"/>
      <c r="Y246" s="15"/>
      <c r="Z246" s="15"/>
      <c r="AA246" s="15"/>
      <c r="AB246" s="15"/>
    </row>
    <row r="247" spans="1:28" s="5" customFormat="1" x14ac:dyDescent="0.25">
      <c r="A247" s="15"/>
      <c r="B247" s="146"/>
      <c r="C247" s="147"/>
      <c r="D247" s="152"/>
      <c r="E247" s="152"/>
      <c r="F247" s="149"/>
      <c r="G247" s="152"/>
      <c r="H247" s="153"/>
      <c r="I247" s="153"/>
      <c r="J247" s="153"/>
      <c r="K247" s="153"/>
      <c r="L247" s="153"/>
      <c r="M247" s="153"/>
      <c r="N247" s="153"/>
      <c r="O247" s="153"/>
      <c r="P247"/>
      <c r="Q247" s="122"/>
      <c r="R247" s="15"/>
      <c r="S247" s="15"/>
      <c r="T247" s="15"/>
      <c r="U247" s="15"/>
      <c r="V247" s="15"/>
      <c r="W247" s="15"/>
      <c r="X247" s="15"/>
      <c r="Y247" s="15"/>
      <c r="Z247" s="15"/>
      <c r="AA247" s="15"/>
      <c r="AB247" s="15"/>
    </row>
    <row r="248" spans="1:28" s="5" customFormat="1" x14ac:dyDescent="0.25">
      <c r="A248" s="15"/>
      <c r="B248" s="146"/>
      <c r="C248" s="147"/>
      <c r="D248" s="152"/>
      <c r="E248" s="152"/>
      <c r="F248" s="149"/>
      <c r="G248" s="152"/>
      <c r="H248" s="153"/>
      <c r="I248" s="153"/>
      <c r="J248" s="153"/>
      <c r="K248" s="153"/>
      <c r="L248" s="153"/>
      <c r="M248" s="153"/>
      <c r="N248" s="153"/>
      <c r="O248" s="153"/>
      <c r="P248"/>
      <c r="Q248" s="122"/>
      <c r="R248" s="15"/>
      <c r="S248" s="15"/>
      <c r="T248" s="15"/>
      <c r="U248" s="15"/>
      <c r="V248" s="15"/>
      <c r="W248" s="15"/>
      <c r="X248" s="15"/>
      <c r="Y248" s="15"/>
      <c r="Z248" s="15"/>
      <c r="AA248" s="15"/>
      <c r="AB248" s="15"/>
    </row>
    <row r="249" spans="1:28" s="5" customFormat="1" x14ac:dyDescent="0.25">
      <c r="A249" s="15"/>
      <c r="B249" s="146"/>
      <c r="C249" s="147"/>
      <c r="D249" s="152"/>
      <c r="E249" s="152"/>
      <c r="F249" s="149"/>
      <c r="G249" s="152"/>
      <c r="H249" s="153"/>
      <c r="I249" s="153"/>
      <c r="J249" s="153"/>
      <c r="K249" s="153"/>
      <c r="L249" s="153"/>
      <c r="M249" s="153"/>
      <c r="N249" s="153"/>
      <c r="O249" s="153"/>
      <c r="P249"/>
      <c r="Q249" s="122"/>
      <c r="R249" s="15"/>
      <c r="S249" s="15"/>
      <c r="T249" s="15"/>
      <c r="U249" s="15"/>
      <c r="V249" s="15"/>
      <c r="W249" s="15"/>
      <c r="X249" s="15"/>
      <c r="Y249" s="15"/>
      <c r="Z249" s="15"/>
      <c r="AA249" s="15"/>
      <c r="AB249" s="15"/>
    </row>
    <row r="250" spans="1:28" s="5" customFormat="1" x14ac:dyDescent="0.25">
      <c r="A250" s="15"/>
      <c r="B250" s="146"/>
      <c r="C250" s="147"/>
      <c r="D250" s="152"/>
      <c r="E250" s="152"/>
      <c r="F250" s="149"/>
      <c r="G250" s="152"/>
      <c r="H250" s="153"/>
      <c r="I250" s="153"/>
      <c r="J250" s="153"/>
      <c r="K250" s="153"/>
      <c r="L250" s="153"/>
      <c r="M250" s="153"/>
      <c r="N250" s="153"/>
      <c r="O250" s="153"/>
      <c r="P250"/>
      <c r="Q250" s="122"/>
      <c r="R250" s="15"/>
      <c r="S250" s="15"/>
      <c r="T250" s="15"/>
      <c r="U250" s="15"/>
      <c r="V250" s="15"/>
      <c r="W250" s="15"/>
      <c r="X250" s="15"/>
      <c r="Y250" s="15"/>
      <c r="Z250" s="15"/>
      <c r="AA250" s="15"/>
      <c r="AB250" s="15"/>
    </row>
    <row r="251" spans="1:28" s="5" customFormat="1" x14ac:dyDescent="0.25">
      <c r="A251" s="15"/>
      <c r="B251" s="146"/>
      <c r="C251" s="147"/>
      <c r="D251" s="152"/>
      <c r="E251" s="152"/>
      <c r="F251" s="149"/>
      <c r="G251" s="152"/>
      <c r="H251" s="153"/>
      <c r="I251" s="153"/>
      <c r="J251" s="153"/>
      <c r="K251" s="153"/>
      <c r="L251" s="153"/>
      <c r="M251" s="153"/>
      <c r="N251" s="153"/>
      <c r="O251" s="153"/>
      <c r="P251"/>
      <c r="Q251" s="122"/>
      <c r="R251" s="15"/>
      <c r="S251" s="15"/>
      <c r="T251" s="15"/>
      <c r="U251" s="15"/>
      <c r="V251" s="15"/>
      <c r="W251" s="15"/>
      <c r="X251" s="15"/>
      <c r="Y251" s="15"/>
      <c r="Z251" s="15"/>
      <c r="AA251" s="15"/>
      <c r="AB251" s="15"/>
    </row>
    <row r="252" spans="1:28" s="5" customFormat="1" x14ac:dyDescent="0.25">
      <c r="A252" s="18"/>
      <c r="B252" s="146"/>
      <c r="C252" s="147"/>
      <c r="D252" s="152"/>
      <c r="E252" s="152"/>
      <c r="F252" s="149"/>
      <c r="G252" s="152"/>
      <c r="H252" s="153"/>
      <c r="I252" s="153"/>
      <c r="J252" s="153"/>
      <c r="K252" s="153"/>
      <c r="L252" s="153"/>
      <c r="M252" s="153"/>
      <c r="N252" s="153"/>
      <c r="O252" s="153"/>
      <c r="P252"/>
      <c r="Q252" s="122"/>
      <c r="R252" s="15"/>
      <c r="S252" s="15"/>
      <c r="T252" s="15"/>
    </row>
    <row r="253" spans="1:28" s="5" customFormat="1" x14ac:dyDescent="0.25">
      <c r="A253" s="18"/>
      <c r="B253" s="146"/>
      <c r="C253" s="147"/>
      <c r="D253" s="152"/>
      <c r="E253" s="152"/>
      <c r="F253" s="149"/>
      <c r="G253" s="152"/>
      <c r="H253" s="153"/>
      <c r="I253" s="153"/>
      <c r="J253" s="153"/>
      <c r="K253" s="153"/>
      <c r="L253" s="153"/>
      <c r="M253" s="153"/>
      <c r="N253" s="153"/>
      <c r="O253" s="153"/>
      <c r="P253"/>
      <c r="Q253" s="122"/>
      <c r="R253" s="15"/>
      <c r="S253" s="15"/>
      <c r="T253" s="15"/>
    </row>
    <row r="254" spans="1:28" s="5" customFormat="1" x14ac:dyDescent="0.25">
      <c r="A254" s="18"/>
      <c r="B254" s="146"/>
      <c r="C254" s="147"/>
      <c r="D254" s="152"/>
      <c r="E254" s="152"/>
      <c r="F254" s="149"/>
      <c r="G254" s="152"/>
      <c r="H254" s="153"/>
      <c r="I254" s="153"/>
      <c r="J254" s="153"/>
      <c r="K254" s="153"/>
      <c r="L254" s="153"/>
      <c r="M254" s="153"/>
      <c r="N254" s="153"/>
      <c r="O254" s="153"/>
      <c r="P254"/>
      <c r="Q254" s="122"/>
      <c r="R254" s="15"/>
      <c r="S254" s="15"/>
      <c r="T254" s="15"/>
    </row>
    <row r="255" spans="1:28" s="5" customFormat="1" x14ac:dyDescent="0.25">
      <c r="A255" s="18"/>
      <c r="B255" s="146"/>
      <c r="C255" s="147"/>
      <c r="D255" s="152"/>
      <c r="E255" s="152"/>
      <c r="F255" s="149"/>
      <c r="G255" s="152"/>
      <c r="H255" s="153"/>
      <c r="I255" s="153"/>
      <c r="J255" s="153"/>
      <c r="K255" s="153"/>
      <c r="L255" s="153"/>
      <c r="M255" s="153"/>
      <c r="N255" s="153"/>
      <c r="O255" s="153"/>
      <c r="P255"/>
      <c r="Q255" s="122"/>
      <c r="R255" s="15"/>
      <c r="S255" s="15"/>
      <c r="T255" s="15"/>
    </row>
    <row r="256" spans="1:28" s="5" customFormat="1" x14ac:dyDescent="0.25">
      <c r="A256" s="18"/>
      <c r="B256" s="146"/>
      <c r="C256" s="147"/>
      <c r="D256" s="152"/>
      <c r="E256" s="152"/>
      <c r="F256" s="149"/>
      <c r="G256" s="152"/>
      <c r="H256" s="153"/>
      <c r="I256" s="153"/>
      <c r="J256" s="153"/>
      <c r="K256" s="153"/>
      <c r="L256" s="153"/>
      <c r="M256" s="153"/>
      <c r="N256" s="153"/>
      <c r="O256" s="153"/>
      <c r="P256"/>
      <c r="Q256" s="122"/>
      <c r="R256" s="15"/>
      <c r="S256" s="15"/>
      <c r="T256" s="15"/>
    </row>
    <row r="257" spans="1:20" s="5" customFormat="1" x14ac:dyDescent="0.25">
      <c r="A257" s="18"/>
      <c r="B257" s="146"/>
      <c r="C257" s="147"/>
      <c r="D257" s="152"/>
      <c r="E257" s="152"/>
      <c r="F257" s="149"/>
      <c r="G257" s="152"/>
      <c r="H257" s="153"/>
      <c r="I257" s="153"/>
      <c r="J257" s="153"/>
      <c r="K257" s="153"/>
      <c r="L257" s="153"/>
      <c r="M257" s="153"/>
      <c r="N257" s="153"/>
      <c r="O257" s="153"/>
      <c r="P257"/>
      <c r="Q257" s="122"/>
      <c r="R257" s="15"/>
      <c r="S257" s="15"/>
      <c r="T257" s="15"/>
    </row>
    <row r="258" spans="1:20" s="5" customFormat="1" x14ac:dyDescent="0.25">
      <c r="A258" s="18"/>
      <c r="B258" s="146"/>
      <c r="C258" s="147"/>
      <c r="D258" s="152"/>
      <c r="E258" s="152"/>
      <c r="F258" s="149"/>
      <c r="G258" s="152"/>
      <c r="H258" s="153"/>
      <c r="I258" s="153"/>
      <c r="J258" s="153"/>
      <c r="K258" s="153"/>
      <c r="L258" s="153"/>
      <c r="M258" s="153"/>
      <c r="N258" s="153"/>
      <c r="O258" s="153"/>
      <c r="P258"/>
      <c r="Q258" s="122"/>
      <c r="R258" s="15"/>
      <c r="S258" s="15"/>
      <c r="T258" s="15"/>
    </row>
    <row r="259" spans="1:20" s="5" customFormat="1" x14ac:dyDescent="0.25">
      <c r="A259" s="18"/>
      <c r="B259" s="146"/>
      <c r="C259" s="147"/>
      <c r="D259" s="152"/>
      <c r="E259" s="152"/>
      <c r="F259" s="149"/>
      <c r="G259" s="152"/>
      <c r="H259" s="153"/>
      <c r="I259" s="153"/>
      <c r="J259" s="153"/>
      <c r="K259" s="153"/>
      <c r="L259" s="153"/>
      <c r="M259" s="153"/>
      <c r="N259" s="153"/>
      <c r="O259" s="153"/>
      <c r="P259"/>
      <c r="Q259" s="122"/>
      <c r="R259" s="15"/>
      <c r="S259" s="15"/>
      <c r="T259" s="15"/>
    </row>
    <row r="260" spans="1:20" s="5" customFormat="1" x14ac:dyDescent="0.25">
      <c r="A260" s="18"/>
      <c r="B260" s="146"/>
      <c r="C260" s="147"/>
      <c r="D260" s="152"/>
      <c r="E260" s="152"/>
      <c r="F260" s="149"/>
      <c r="G260" s="152"/>
      <c r="H260" s="153"/>
      <c r="I260" s="153"/>
      <c r="J260" s="153"/>
      <c r="K260" s="153"/>
      <c r="L260" s="153"/>
      <c r="M260" s="153"/>
      <c r="N260" s="153"/>
      <c r="O260" s="153"/>
      <c r="P260"/>
      <c r="Q260" s="122"/>
      <c r="R260" s="15"/>
      <c r="S260" s="15"/>
      <c r="T260" s="15"/>
    </row>
    <row r="261" spans="1:20" s="5" customFormat="1" x14ac:dyDescent="0.25">
      <c r="A261" s="18"/>
      <c r="B261" s="146"/>
      <c r="C261" s="147"/>
      <c r="D261" s="152"/>
      <c r="E261" s="152"/>
      <c r="F261" s="149"/>
      <c r="G261" s="152"/>
      <c r="H261" s="153"/>
      <c r="I261" s="153"/>
      <c r="J261" s="153"/>
      <c r="K261" s="153"/>
      <c r="L261" s="153"/>
      <c r="M261" s="153"/>
      <c r="N261" s="153"/>
      <c r="O261" s="153"/>
      <c r="P261"/>
      <c r="Q261" s="122"/>
      <c r="R261" s="15"/>
      <c r="S261" s="15"/>
      <c r="T261" s="15"/>
    </row>
    <row r="262" spans="1:20" s="5" customFormat="1" x14ac:dyDescent="0.25">
      <c r="A262" s="18"/>
      <c r="B262" s="146"/>
      <c r="C262" s="147"/>
      <c r="D262" s="152"/>
      <c r="E262" s="152"/>
      <c r="F262" s="149"/>
      <c r="G262" s="152"/>
      <c r="H262" s="153"/>
      <c r="I262" s="153"/>
      <c r="J262" s="153"/>
      <c r="K262" s="153"/>
      <c r="L262" s="153"/>
      <c r="M262" s="153"/>
      <c r="N262" s="153"/>
      <c r="O262" s="153"/>
      <c r="P262"/>
      <c r="Q262" s="122"/>
      <c r="R262" s="15"/>
      <c r="S262" s="15"/>
      <c r="T262" s="15"/>
    </row>
    <row r="263" spans="1:20" s="5" customFormat="1" x14ac:dyDescent="0.25">
      <c r="A263" s="18"/>
      <c r="B263" s="146"/>
      <c r="C263" s="147"/>
      <c r="D263" s="152"/>
      <c r="E263" s="152"/>
      <c r="F263" s="149"/>
      <c r="G263" s="152"/>
      <c r="H263" s="153"/>
      <c r="I263" s="153"/>
      <c r="J263" s="153"/>
      <c r="K263" s="153"/>
      <c r="L263" s="153"/>
      <c r="M263" s="153"/>
      <c r="N263" s="153"/>
      <c r="O263" s="153"/>
      <c r="P263"/>
      <c r="Q263" s="122"/>
      <c r="R263" s="15"/>
      <c r="S263" s="15"/>
      <c r="T263" s="15"/>
    </row>
    <row r="264" spans="1:20" s="5" customFormat="1" x14ac:dyDescent="0.25">
      <c r="A264" s="18"/>
      <c r="B264" s="146"/>
      <c r="C264" s="147"/>
      <c r="D264" s="152"/>
      <c r="E264" s="152"/>
      <c r="F264" s="149"/>
      <c r="G264" s="152"/>
      <c r="H264" s="153"/>
      <c r="I264" s="153"/>
      <c r="J264" s="153"/>
      <c r="K264" s="153"/>
      <c r="L264" s="153"/>
      <c r="M264" s="153"/>
      <c r="N264" s="153"/>
      <c r="O264" s="153"/>
      <c r="P264"/>
      <c r="Q264" s="122"/>
      <c r="R264" s="15"/>
      <c r="S264" s="15"/>
      <c r="T264" s="15"/>
    </row>
    <row r="265" spans="1:20" s="5" customFormat="1" x14ac:dyDescent="0.25">
      <c r="A265" s="18"/>
      <c r="B265" s="146"/>
      <c r="C265" s="147"/>
      <c r="D265" s="152"/>
      <c r="E265" s="152"/>
      <c r="F265" s="149"/>
      <c r="G265" s="152"/>
      <c r="H265" s="153"/>
      <c r="I265" s="153"/>
      <c r="J265" s="153"/>
      <c r="K265" s="153"/>
      <c r="L265" s="153"/>
      <c r="M265" s="153"/>
      <c r="N265" s="153"/>
      <c r="O265" s="153"/>
      <c r="P265"/>
      <c r="Q265" s="122"/>
      <c r="R265" s="15"/>
      <c r="S265" s="15"/>
      <c r="T265" s="15"/>
    </row>
    <row r="266" spans="1:20" s="5" customFormat="1" x14ac:dyDescent="0.25">
      <c r="A266" s="18"/>
      <c r="B266" s="146"/>
      <c r="C266" s="147"/>
      <c r="D266" s="152"/>
      <c r="E266" s="152"/>
      <c r="F266" s="149"/>
      <c r="G266" s="152"/>
      <c r="H266" s="153"/>
      <c r="I266" s="153"/>
      <c r="J266" s="153"/>
      <c r="K266" s="153"/>
      <c r="L266" s="153"/>
      <c r="M266" s="153"/>
      <c r="N266" s="153"/>
      <c r="O266" s="153"/>
      <c r="P266"/>
      <c r="Q266" s="122"/>
      <c r="R266" s="15"/>
      <c r="S266" s="15"/>
      <c r="T266" s="15"/>
    </row>
    <row r="267" spans="1:20" s="5" customFormat="1" x14ac:dyDescent="0.25">
      <c r="A267" s="18"/>
      <c r="B267" s="146"/>
      <c r="C267" s="147"/>
      <c r="D267" s="152"/>
      <c r="E267" s="152"/>
      <c r="F267" s="149"/>
      <c r="G267" s="152"/>
      <c r="H267" s="153"/>
      <c r="I267" s="153"/>
      <c r="J267" s="153"/>
      <c r="K267" s="153"/>
      <c r="L267" s="153"/>
      <c r="M267" s="153"/>
      <c r="N267" s="153"/>
      <c r="O267" s="153"/>
      <c r="P267"/>
      <c r="Q267" s="122"/>
      <c r="R267" s="15"/>
      <c r="S267" s="15"/>
      <c r="T267" s="15"/>
    </row>
    <row r="268" spans="1:20" s="5" customFormat="1" x14ac:dyDescent="0.25">
      <c r="A268" s="18"/>
      <c r="B268" s="146"/>
      <c r="C268" s="147"/>
      <c r="D268" s="152"/>
      <c r="E268" s="152"/>
      <c r="F268" s="149"/>
      <c r="G268" s="152"/>
      <c r="H268" s="153"/>
      <c r="I268" s="153"/>
      <c r="J268" s="153"/>
      <c r="K268" s="153"/>
      <c r="L268" s="153"/>
      <c r="M268" s="153"/>
      <c r="N268" s="153"/>
      <c r="O268" s="153"/>
      <c r="P268"/>
      <c r="Q268" s="122"/>
      <c r="R268" s="15"/>
      <c r="S268" s="15"/>
      <c r="T268" s="15"/>
    </row>
    <row r="269" spans="1:20" s="5" customFormat="1" x14ac:dyDescent="0.25">
      <c r="A269" s="18"/>
      <c r="B269" s="146"/>
      <c r="C269" s="147"/>
      <c r="D269" s="152"/>
      <c r="E269" s="152"/>
      <c r="F269" s="149"/>
      <c r="G269" s="152"/>
      <c r="H269" s="153"/>
      <c r="I269" s="153"/>
      <c r="J269" s="153"/>
      <c r="K269" s="153"/>
      <c r="L269" s="153"/>
      <c r="M269" s="153"/>
      <c r="N269" s="153"/>
      <c r="O269" s="153"/>
      <c r="P269"/>
      <c r="Q269" s="122"/>
      <c r="R269" s="15"/>
      <c r="S269" s="15"/>
      <c r="T269" s="15"/>
    </row>
    <row r="270" spans="1:20" s="5" customFormat="1" x14ac:dyDescent="0.25">
      <c r="A270" s="18"/>
      <c r="B270" s="146"/>
      <c r="C270" s="147"/>
      <c r="D270" s="152"/>
      <c r="E270" s="152"/>
      <c r="F270" s="149"/>
      <c r="G270" s="152"/>
      <c r="H270" s="153"/>
      <c r="I270" s="153"/>
      <c r="J270" s="153"/>
      <c r="K270" s="153"/>
      <c r="L270" s="153"/>
      <c r="M270" s="153"/>
      <c r="N270" s="153"/>
      <c r="O270" s="153"/>
      <c r="P270"/>
      <c r="Q270" s="122"/>
      <c r="R270" s="15"/>
      <c r="S270" s="15"/>
      <c r="T270" s="15"/>
    </row>
    <row r="271" spans="1:20" s="5" customFormat="1" x14ac:dyDescent="0.25">
      <c r="A271" s="18"/>
      <c r="B271" s="146"/>
      <c r="C271" s="147"/>
      <c r="D271" s="152"/>
      <c r="E271" s="152"/>
      <c r="F271" s="149"/>
      <c r="G271" s="152"/>
      <c r="H271" s="153"/>
      <c r="I271" s="153"/>
      <c r="J271" s="153"/>
      <c r="K271" s="153"/>
      <c r="L271" s="153"/>
      <c r="M271" s="153"/>
      <c r="N271" s="153"/>
      <c r="O271" s="153"/>
      <c r="P271"/>
      <c r="Q271" s="122"/>
      <c r="R271" s="15"/>
      <c r="S271" s="15"/>
      <c r="T271" s="15"/>
    </row>
    <row r="272" spans="1:20" s="5" customFormat="1" x14ac:dyDescent="0.25">
      <c r="A272" s="18"/>
      <c r="B272" s="146"/>
      <c r="C272" s="147"/>
      <c r="D272" s="152"/>
      <c r="E272" s="152"/>
      <c r="F272" s="149"/>
      <c r="G272" s="152"/>
      <c r="H272" s="153"/>
      <c r="I272" s="153"/>
      <c r="J272" s="153"/>
      <c r="K272" s="153"/>
      <c r="L272" s="153"/>
      <c r="M272" s="153"/>
      <c r="N272" s="153"/>
      <c r="O272" s="153"/>
      <c r="P272"/>
      <c r="Q272" s="122"/>
      <c r="R272" s="15"/>
      <c r="S272" s="15"/>
      <c r="T272" s="15"/>
    </row>
    <row r="273" spans="1:20" s="5" customFormat="1" x14ac:dyDescent="0.25">
      <c r="A273" s="18"/>
      <c r="B273" s="146"/>
      <c r="C273" s="147"/>
      <c r="D273" s="152"/>
      <c r="E273" s="152"/>
      <c r="F273" s="149"/>
      <c r="G273" s="152"/>
      <c r="H273" s="153"/>
      <c r="I273" s="153"/>
      <c r="J273" s="153"/>
      <c r="K273" s="153"/>
      <c r="L273" s="153"/>
      <c r="M273" s="153"/>
      <c r="N273" s="153"/>
      <c r="O273" s="153"/>
      <c r="P273"/>
      <c r="Q273" s="122"/>
      <c r="R273" s="15"/>
      <c r="S273" s="15"/>
      <c r="T273" s="15"/>
    </row>
    <row r="274" spans="1:20" s="5" customFormat="1" x14ac:dyDescent="0.25">
      <c r="A274" s="18"/>
      <c r="B274" s="146"/>
      <c r="C274" s="147"/>
      <c r="D274" s="152"/>
      <c r="E274" s="152"/>
      <c r="F274" s="149"/>
      <c r="G274" s="152"/>
      <c r="H274" s="153"/>
      <c r="I274" s="153"/>
      <c r="J274" s="153"/>
      <c r="K274" s="153"/>
      <c r="L274" s="153"/>
      <c r="M274" s="153"/>
      <c r="N274" s="153"/>
      <c r="O274" s="153"/>
      <c r="P274"/>
      <c r="Q274" s="122"/>
      <c r="R274" s="15"/>
      <c r="S274" s="15"/>
      <c r="T274" s="15"/>
    </row>
    <row r="275" spans="1:20" s="5" customFormat="1" x14ac:dyDescent="0.25">
      <c r="A275" s="18"/>
      <c r="B275" s="146"/>
      <c r="C275" s="147"/>
      <c r="D275" s="152"/>
      <c r="E275" s="152"/>
      <c r="F275" s="149"/>
      <c r="G275" s="152"/>
      <c r="H275" s="153"/>
      <c r="I275" s="153"/>
      <c r="J275" s="153"/>
      <c r="K275" s="153"/>
      <c r="L275" s="153"/>
      <c r="M275" s="153"/>
      <c r="N275" s="153"/>
      <c r="O275" s="153"/>
      <c r="P275"/>
      <c r="Q275" s="122"/>
      <c r="R275" s="15"/>
      <c r="S275" s="15"/>
      <c r="T275" s="15"/>
    </row>
    <row r="276" spans="1:20" s="5" customFormat="1" x14ac:dyDescent="0.25">
      <c r="A276" s="18"/>
      <c r="B276" s="146"/>
      <c r="C276" s="147"/>
      <c r="D276" s="152"/>
      <c r="E276" s="152"/>
      <c r="F276" s="149"/>
      <c r="G276" s="152"/>
      <c r="H276" s="153"/>
      <c r="I276" s="153"/>
      <c r="J276" s="153"/>
      <c r="K276" s="153"/>
      <c r="L276" s="153"/>
      <c r="M276" s="153"/>
      <c r="N276" s="153"/>
      <c r="O276" s="153"/>
      <c r="P276"/>
      <c r="Q276" s="122"/>
      <c r="R276" s="15"/>
      <c r="S276" s="15"/>
      <c r="T276" s="15"/>
    </row>
    <row r="277" spans="1:20" s="5" customFormat="1" x14ac:dyDescent="0.25">
      <c r="A277" s="18"/>
      <c r="B277" s="146"/>
      <c r="C277" s="147"/>
      <c r="D277" s="152"/>
      <c r="E277" s="152"/>
      <c r="F277" s="149"/>
      <c r="G277" s="152"/>
      <c r="H277" s="153"/>
      <c r="I277" s="153"/>
      <c r="J277" s="153"/>
      <c r="K277" s="153"/>
      <c r="L277" s="153"/>
      <c r="M277" s="153"/>
      <c r="N277" s="153"/>
      <c r="O277" s="153"/>
      <c r="P277"/>
      <c r="Q277" s="122"/>
      <c r="R277" s="15"/>
      <c r="S277" s="15"/>
      <c r="T277" s="15"/>
    </row>
    <row r="278" spans="1:20" s="5" customFormat="1" x14ac:dyDescent="0.25">
      <c r="A278" s="18"/>
      <c r="B278" s="146"/>
      <c r="C278" s="147"/>
      <c r="D278" s="152"/>
      <c r="E278" s="152"/>
      <c r="F278" s="149"/>
      <c r="G278" s="152"/>
      <c r="H278" s="153"/>
      <c r="I278" s="153"/>
      <c r="J278" s="153"/>
      <c r="K278" s="153"/>
      <c r="L278" s="153"/>
      <c r="M278" s="153"/>
      <c r="N278" s="153"/>
      <c r="O278" s="153"/>
      <c r="P278"/>
      <c r="Q278" s="122"/>
      <c r="R278" s="15"/>
      <c r="S278" s="15"/>
      <c r="T278" s="15"/>
    </row>
    <row r="279" spans="1:20" s="5" customFormat="1" x14ac:dyDescent="0.25">
      <c r="A279" s="18"/>
      <c r="B279" s="146"/>
      <c r="C279" s="147"/>
      <c r="D279" s="152"/>
      <c r="E279" s="152"/>
      <c r="F279" s="149"/>
      <c r="G279" s="152"/>
      <c r="H279" s="153"/>
      <c r="I279" s="153"/>
      <c r="J279" s="153"/>
      <c r="K279" s="153"/>
      <c r="L279" s="153"/>
      <c r="M279" s="153"/>
      <c r="N279" s="153"/>
      <c r="O279" s="153"/>
      <c r="P279"/>
      <c r="Q279" s="122"/>
      <c r="R279" s="15"/>
      <c r="S279" s="15"/>
      <c r="T279" s="15"/>
    </row>
    <row r="280" spans="1:20" s="5" customFormat="1" x14ac:dyDescent="0.25">
      <c r="A280" s="18"/>
      <c r="B280" s="146"/>
      <c r="C280" s="147"/>
      <c r="D280" s="152"/>
      <c r="E280" s="152"/>
      <c r="F280" s="149"/>
      <c r="G280" s="152"/>
      <c r="H280" s="153"/>
      <c r="I280" s="153"/>
      <c r="J280" s="153"/>
      <c r="K280" s="153"/>
      <c r="L280" s="153"/>
      <c r="M280" s="153"/>
      <c r="N280" s="153"/>
      <c r="O280" s="153"/>
      <c r="P280"/>
      <c r="Q280" s="122"/>
      <c r="R280" s="15"/>
      <c r="S280" s="15"/>
      <c r="T280" s="15"/>
    </row>
    <row r="281" spans="1:20" s="5" customFormat="1" x14ac:dyDescent="0.25">
      <c r="A281" s="18"/>
      <c r="B281" s="146"/>
      <c r="C281" s="147"/>
      <c r="D281" s="152"/>
      <c r="E281" s="152"/>
      <c r="F281" s="149"/>
      <c r="G281" s="152"/>
      <c r="H281" s="153"/>
      <c r="I281" s="153"/>
      <c r="J281" s="153"/>
      <c r="K281" s="153"/>
      <c r="L281" s="153"/>
      <c r="M281" s="153"/>
      <c r="N281" s="153"/>
      <c r="O281" s="153"/>
      <c r="P281"/>
      <c r="Q281" s="122"/>
      <c r="R281" s="15"/>
      <c r="S281" s="15"/>
      <c r="T281" s="15"/>
    </row>
    <row r="282" spans="1:20" s="5" customFormat="1" x14ac:dyDescent="0.25">
      <c r="A282" s="18"/>
      <c r="B282" s="146"/>
      <c r="C282" s="147"/>
      <c r="D282" s="152"/>
      <c r="E282" s="152"/>
      <c r="F282" s="149"/>
      <c r="G282" s="152"/>
      <c r="H282" s="153"/>
      <c r="I282" s="153"/>
      <c r="J282" s="153"/>
      <c r="K282" s="153"/>
      <c r="L282" s="153"/>
      <c r="M282" s="153"/>
      <c r="N282" s="153"/>
      <c r="O282" s="153"/>
      <c r="P282"/>
      <c r="Q282" s="122"/>
      <c r="R282" s="15"/>
      <c r="S282" s="15"/>
      <c r="T282" s="15"/>
    </row>
    <row r="283" spans="1:20" s="5" customFormat="1" x14ac:dyDescent="0.25">
      <c r="A283" s="18"/>
      <c r="B283" s="146"/>
      <c r="C283" s="147"/>
      <c r="D283" s="152"/>
      <c r="E283" s="152"/>
      <c r="F283" s="149"/>
      <c r="G283" s="152"/>
      <c r="H283" s="153"/>
      <c r="I283" s="153"/>
      <c r="J283" s="153"/>
      <c r="K283" s="153"/>
      <c r="L283" s="153"/>
      <c r="M283" s="153"/>
      <c r="N283" s="153"/>
      <c r="O283" s="153"/>
      <c r="P283"/>
      <c r="Q283" s="122"/>
      <c r="R283" s="15"/>
      <c r="S283" s="15"/>
      <c r="T283" s="15"/>
    </row>
    <row r="284" spans="1:20" s="5" customFormat="1" x14ac:dyDescent="0.25">
      <c r="A284" s="18"/>
      <c r="B284" s="146"/>
      <c r="C284" s="147"/>
      <c r="D284" s="152"/>
      <c r="E284" s="152"/>
      <c r="F284" s="149"/>
      <c r="G284" s="152"/>
      <c r="H284" s="153"/>
      <c r="I284" s="153"/>
      <c r="J284" s="153"/>
      <c r="K284" s="153"/>
      <c r="L284" s="153"/>
      <c r="M284" s="153"/>
      <c r="N284" s="153"/>
      <c r="O284" s="153"/>
      <c r="P284"/>
      <c r="Q284" s="122"/>
      <c r="R284" s="15"/>
      <c r="S284" s="15"/>
      <c r="T284" s="15"/>
    </row>
    <row r="285" spans="1:20" s="5" customFormat="1" x14ac:dyDescent="0.25">
      <c r="A285" s="18"/>
      <c r="B285" s="146"/>
      <c r="C285" s="147"/>
      <c r="D285" s="152"/>
      <c r="E285" s="152"/>
      <c r="F285" s="149"/>
      <c r="G285" s="152"/>
      <c r="H285" s="153"/>
      <c r="I285" s="153"/>
      <c r="J285" s="153"/>
      <c r="K285" s="153"/>
      <c r="L285" s="153"/>
      <c r="M285" s="153"/>
      <c r="N285" s="153"/>
      <c r="O285" s="153"/>
      <c r="P285"/>
      <c r="Q285" s="122"/>
      <c r="R285" s="15"/>
      <c r="S285" s="15"/>
      <c r="T285" s="15"/>
    </row>
    <row r="286" spans="1:20" s="5" customFormat="1" x14ac:dyDescent="0.25">
      <c r="A286" s="18"/>
      <c r="B286" s="146"/>
      <c r="C286" s="147"/>
      <c r="D286" s="152"/>
      <c r="E286" s="152"/>
      <c r="F286" s="149"/>
      <c r="G286" s="152"/>
      <c r="H286" s="153"/>
      <c r="I286" s="153"/>
      <c r="J286" s="153"/>
      <c r="K286" s="153"/>
      <c r="L286" s="153"/>
      <c r="M286" s="153"/>
      <c r="N286" s="153"/>
      <c r="O286" s="153"/>
      <c r="P286"/>
      <c r="Q286" s="122"/>
      <c r="R286" s="15"/>
      <c r="S286" s="15"/>
      <c r="T286" s="15"/>
    </row>
    <row r="287" spans="1:20" s="5" customFormat="1" x14ac:dyDescent="0.25">
      <c r="A287" s="18"/>
      <c r="B287" s="146"/>
      <c r="C287" s="147"/>
      <c r="D287" s="152"/>
      <c r="E287" s="152"/>
      <c r="F287" s="149"/>
      <c r="G287" s="152"/>
      <c r="H287" s="153"/>
      <c r="I287" s="153"/>
      <c r="J287" s="153"/>
      <c r="K287" s="153"/>
      <c r="L287" s="153"/>
      <c r="M287" s="153"/>
      <c r="N287" s="153"/>
      <c r="O287" s="153"/>
      <c r="P287"/>
      <c r="Q287" s="122"/>
      <c r="R287" s="15"/>
      <c r="S287" s="15"/>
      <c r="T287" s="15"/>
    </row>
    <row r="288" spans="1:20" s="5" customFormat="1" x14ac:dyDescent="0.25">
      <c r="A288" s="18"/>
      <c r="B288" s="146"/>
      <c r="C288" s="147"/>
      <c r="D288" s="152"/>
      <c r="E288" s="152"/>
      <c r="F288" s="149"/>
      <c r="G288" s="152"/>
      <c r="H288" s="153"/>
      <c r="I288" s="153"/>
      <c r="J288" s="153"/>
      <c r="K288" s="153"/>
      <c r="L288" s="153"/>
      <c r="M288" s="153"/>
      <c r="N288" s="153"/>
      <c r="O288" s="153"/>
      <c r="P288"/>
      <c r="Q288" s="122"/>
      <c r="R288" s="15"/>
      <c r="S288" s="15"/>
      <c r="T288" s="15"/>
    </row>
    <row r="289" spans="1:20" s="5" customFormat="1" x14ac:dyDescent="0.25">
      <c r="A289" s="18"/>
      <c r="B289" s="146"/>
      <c r="C289" s="147"/>
      <c r="D289" s="152"/>
      <c r="E289" s="152"/>
      <c r="F289" s="149"/>
      <c r="G289" s="152"/>
      <c r="H289" s="153"/>
      <c r="I289" s="153"/>
      <c r="J289" s="153"/>
      <c r="K289" s="153"/>
      <c r="L289" s="153"/>
      <c r="M289" s="153"/>
      <c r="N289" s="153"/>
      <c r="O289" s="153"/>
      <c r="P289"/>
      <c r="Q289" s="122"/>
      <c r="R289" s="15"/>
      <c r="S289" s="15"/>
      <c r="T289" s="15"/>
    </row>
    <row r="290" spans="1:20" s="5" customFormat="1" x14ac:dyDescent="0.25">
      <c r="A290" s="18"/>
      <c r="B290" s="146"/>
      <c r="C290" s="147"/>
      <c r="D290" s="152"/>
      <c r="E290" s="152"/>
      <c r="F290" s="149"/>
      <c r="G290" s="152"/>
      <c r="H290" s="153"/>
      <c r="I290" s="153"/>
      <c r="J290" s="153"/>
      <c r="K290" s="153"/>
      <c r="L290" s="153"/>
      <c r="M290" s="153"/>
      <c r="N290" s="153"/>
      <c r="O290" s="153"/>
      <c r="P290"/>
      <c r="Q290" s="122"/>
      <c r="R290" s="15"/>
      <c r="S290" s="15"/>
      <c r="T290" s="15"/>
    </row>
    <row r="291" spans="1:20" s="5" customFormat="1" x14ac:dyDescent="0.25">
      <c r="A291" s="18"/>
      <c r="B291" s="146"/>
      <c r="C291" s="147"/>
      <c r="D291" s="152"/>
      <c r="E291" s="152"/>
      <c r="F291" s="149"/>
      <c r="G291" s="152"/>
      <c r="H291" s="153"/>
      <c r="I291" s="153"/>
      <c r="J291" s="153"/>
      <c r="K291" s="153"/>
      <c r="L291" s="153"/>
      <c r="M291" s="153"/>
      <c r="N291" s="153"/>
      <c r="O291" s="153"/>
      <c r="P291"/>
      <c r="Q291" s="122"/>
      <c r="R291" s="15"/>
      <c r="S291" s="15"/>
      <c r="T291" s="15"/>
    </row>
    <row r="292" spans="1:20" s="5" customFormat="1" x14ac:dyDescent="0.25">
      <c r="A292" s="18"/>
      <c r="B292" s="146"/>
      <c r="C292" s="147"/>
      <c r="D292" s="152"/>
      <c r="E292" s="152"/>
      <c r="F292" s="149"/>
      <c r="G292" s="152"/>
      <c r="H292" s="153"/>
      <c r="I292" s="153"/>
      <c r="J292" s="153"/>
      <c r="K292" s="153"/>
      <c r="L292" s="153"/>
      <c r="M292" s="153"/>
      <c r="N292" s="153"/>
      <c r="O292" s="153"/>
      <c r="P292"/>
      <c r="Q292" s="122"/>
      <c r="R292" s="15"/>
      <c r="S292" s="15"/>
      <c r="T292" s="15"/>
    </row>
    <row r="293" spans="1:20" s="5" customFormat="1" x14ac:dyDescent="0.25">
      <c r="A293" s="18"/>
      <c r="B293" s="146"/>
      <c r="C293" s="147"/>
      <c r="D293" s="152"/>
      <c r="E293" s="152"/>
      <c r="F293" s="149"/>
      <c r="G293" s="152"/>
      <c r="H293" s="153"/>
      <c r="I293" s="153"/>
      <c r="J293" s="153"/>
      <c r="K293" s="153"/>
      <c r="L293" s="153"/>
      <c r="M293" s="153"/>
      <c r="N293" s="153"/>
      <c r="O293" s="153"/>
      <c r="P293"/>
      <c r="Q293" s="122"/>
      <c r="R293" s="15"/>
      <c r="S293" s="15"/>
      <c r="T293" s="15"/>
    </row>
    <row r="294" spans="1:20" s="5" customFormat="1" x14ac:dyDescent="0.25">
      <c r="A294" s="18"/>
      <c r="B294" s="146"/>
      <c r="C294" s="147"/>
      <c r="D294" s="152"/>
      <c r="E294" s="152"/>
      <c r="F294" s="149"/>
      <c r="G294" s="152"/>
      <c r="H294" s="153"/>
      <c r="I294" s="153"/>
      <c r="J294" s="153"/>
      <c r="K294" s="153"/>
      <c r="L294" s="153"/>
      <c r="M294" s="153"/>
      <c r="N294" s="153"/>
      <c r="O294" s="153"/>
      <c r="P294"/>
      <c r="Q294" s="122"/>
      <c r="R294" s="15"/>
      <c r="S294" s="15"/>
      <c r="T294" s="15"/>
    </row>
    <row r="295" spans="1:20" s="5" customFormat="1" x14ac:dyDescent="0.25">
      <c r="A295" s="18"/>
      <c r="B295" s="146"/>
      <c r="C295" s="147"/>
      <c r="D295" s="152"/>
      <c r="E295" s="152"/>
      <c r="F295" s="149"/>
      <c r="G295" s="152"/>
      <c r="H295" s="153"/>
      <c r="I295" s="153"/>
      <c r="J295" s="153"/>
      <c r="K295" s="153"/>
      <c r="L295" s="153"/>
      <c r="M295" s="153"/>
      <c r="N295" s="153"/>
      <c r="O295" s="153"/>
      <c r="P295"/>
      <c r="Q295" s="122"/>
      <c r="R295" s="15"/>
      <c r="S295" s="15"/>
      <c r="T295" s="15"/>
    </row>
    <row r="296" spans="1:20" s="5" customFormat="1" x14ac:dyDescent="0.25">
      <c r="A296" s="18"/>
      <c r="B296" s="146"/>
      <c r="C296" s="147"/>
      <c r="D296" s="152"/>
      <c r="E296" s="152"/>
      <c r="F296" s="149"/>
      <c r="G296" s="152"/>
      <c r="H296" s="153"/>
      <c r="I296" s="153"/>
      <c r="J296" s="153"/>
      <c r="K296" s="153"/>
      <c r="L296" s="153"/>
      <c r="M296" s="153"/>
      <c r="N296" s="153"/>
      <c r="O296" s="153"/>
      <c r="P296"/>
      <c r="Q296" s="122"/>
      <c r="R296" s="15"/>
      <c r="S296" s="15"/>
      <c r="T296" s="15"/>
    </row>
    <row r="297" spans="1:20" s="5" customFormat="1" x14ac:dyDescent="0.25">
      <c r="A297" s="18"/>
      <c r="B297" s="146"/>
      <c r="C297" s="147"/>
      <c r="D297" s="152"/>
      <c r="E297" s="152"/>
      <c r="F297" s="149"/>
      <c r="G297" s="152"/>
      <c r="H297" s="153"/>
      <c r="I297" s="153"/>
      <c r="J297" s="153"/>
      <c r="K297" s="153"/>
      <c r="L297" s="153"/>
      <c r="M297" s="153"/>
      <c r="N297" s="153"/>
      <c r="O297" s="153"/>
      <c r="P297"/>
      <c r="Q297" s="122"/>
      <c r="R297" s="15"/>
      <c r="S297" s="15"/>
      <c r="T297" s="15"/>
    </row>
    <row r="298" spans="1:20" s="5" customFormat="1" x14ac:dyDescent="0.25">
      <c r="A298" s="18"/>
      <c r="B298" s="146"/>
      <c r="C298" s="147"/>
      <c r="D298" s="152"/>
      <c r="E298" s="152"/>
      <c r="F298" s="149"/>
      <c r="G298" s="152"/>
      <c r="H298" s="153"/>
      <c r="I298" s="153"/>
      <c r="J298" s="153"/>
      <c r="K298" s="153"/>
      <c r="L298" s="153"/>
      <c r="M298" s="153"/>
      <c r="N298" s="153"/>
      <c r="O298" s="153"/>
      <c r="P298"/>
      <c r="Q298" s="122"/>
      <c r="R298" s="15"/>
      <c r="S298" s="15"/>
      <c r="T298" s="15"/>
    </row>
    <row r="299" spans="1:20" s="5" customFormat="1" x14ac:dyDescent="0.25">
      <c r="A299" s="18"/>
      <c r="B299" s="146"/>
      <c r="C299" s="147"/>
      <c r="D299" s="152"/>
      <c r="E299" s="152"/>
      <c r="F299" s="149"/>
      <c r="G299" s="152"/>
      <c r="H299" s="153"/>
      <c r="I299" s="153"/>
      <c r="J299" s="153"/>
      <c r="K299" s="153"/>
      <c r="L299" s="153"/>
      <c r="M299" s="153"/>
      <c r="N299" s="153"/>
      <c r="O299" s="153"/>
      <c r="P299"/>
      <c r="Q299" s="122"/>
      <c r="R299" s="15"/>
      <c r="S299" s="15"/>
      <c r="T299" s="15"/>
    </row>
    <row r="300" spans="1:20" s="5" customFormat="1" x14ac:dyDescent="0.25">
      <c r="A300" s="18"/>
      <c r="B300" s="146"/>
      <c r="C300" s="147"/>
      <c r="D300" s="152"/>
      <c r="E300" s="152"/>
      <c r="F300" s="149"/>
      <c r="G300" s="152"/>
      <c r="H300" s="153"/>
      <c r="I300" s="153"/>
      <c r="J300" s="153"/>
      <c r="K300" s="153"/>
      <c r="L300" s="153"/>
      <c r="M300" s="153"/>
      <c r="N300" s="153"/>
      <c r="O300" s="153"/>
      <c r="P300"/>
      <c r="Q300" s="122"/>
      <c r="R300" s="15"/>
      <c r="S300" s="15"/>
      <c r="T300" s="15"/>
    </row>
    <row r="301" spans="1:20" s="5" customFormat="1" x14ac:dyDescent="0.25">
      <c r="A301" s="18"/>
      <c r="B301" s="146"/>
      <c r="C301" s="147"/>
      <c r="D301" s="152"/>
      <c r="E301" s="152"/>
      <c r="F301" s="149"/>
      <c r="G301" s="152"/>
      <c r="H301" s="153"/>
      <c r="I301" s="153"/>
      <c r="J301" s="153"/>
      <c r="K301" s="153"/>
      <c r="L301" s="153"/>
      <c r="M301" s="153"/>
      <c r="N301" s="153"/>
      <c r="O301" s="153"/>
      <c r="P301"/>
      <c r="Q301" s="122"/>
      <c r="R301" s="15"/>
      <c r="S301" s="15"/>
      <c r="T301" s="15"/>
    </row>
    <row r="302" spans="1:20" s="5" customFormat="1" x14ac:dyDescent="0.25">
      <c r="A302" s="18"/>
      <c r="B302" s="146"/>
      <c r="C302" s="147"/>
      <c r="D302" s="152"/>
      <c r="E302" s="152"/>
      <c r="F302" s="149"/>
      <c r="G302" s="152"/>
      <c r="H302" s="153"/>
      <c r="I302" s="153"/>
      <c r="J302" s="153"/>
      <c r="K302" s="153"/>
      <c r="L302" s="153"/>
      <c r="M302" s="153"/>
      <c r="N302" s="153"/>
      <c r="O302" s="153"/>
      <c r="P302"/>
      <c r="Q302" s="122"/>
      <c r="R302" s="15"/>
      <c r="S302" s="15"/>
      <c r="T302" s="15"/>
    </row>
    <row r="303" spans="1:20" s="5" customFormat="1" x14ac:dyDescent="0.25">
      <c r="A303" s="18"/>
      <c r="B303" s="146"/>
      <c r="C303" s="147"/>
      <c r="D303" s="152"/>
      <c r="E303" s="152"/>
      <c r="F303" s="149"/>
      <c r="G303" s="152"/>
      <c r="H303" s="153"/>
      <c r="I303" s="153"/>
      <c r="J303" s="153"/>
      <c r="K303" s="153"/>
      <c r="L303" s="153"/>
      <c r="M303" s="153"/>
      <c r="N303" s="153"/>
      <c r="O303" s="153"/>
      <c r="P303"/>
      <c r="Q303" s="122"/>
      <c r="R303" s="15"/>
      <c r="S303" s="15"/>
      <c r="T303" s="15"/>
    </row>
    <row r="304" spans="1:20" s="5" customFormat="1" x14ac:dyDescent="0.25">
      <c r="A304" s="18"/>
      <c r="B304" s="146"/>
      <c r="C304" s="147"/>
      <c r="D304" s="152"/>
      <c r="E304" s="152"/>
      <c r="F304" s="149"/>
      <c r="G304" s="152"/>
      <c r="H304" s="153"/>
      <c r="I304" s="153"/>
      <c r="J304" s="153"/>
      <c r="K304" s="153"/>
      <c r="L304" s="153"/>
      <c r="M304" s="153"/>
      <c r="N304" s="153"/>
      <c r="O304" s="153"/>
      <c r="P304"/>
      <c r="Q304" s="122"/>
      <c r="R304" s="15"/>
      <c r="S304" s="15"/>
      <c r="T304" s="15"/>
    </row>
    <row r="305" spans="1:20" s="5" customFormat="1" x14ac:dyDescent="0.25">
      <c r="A305" s="18"/>
      <c r="B305" s="146"/>
      <c r="C305" s="147"/>
      <c r="D305" s="152"/>
      <c r="E305" s="152"/>
      <c r="F305" s="149"/>
      <c r="G305" s="152"/>
      <c r="H305" s="153"/>
      <c r="I305" s="153"/>
      <c r="J305" s="153"/>
      <c r="K305" s="153"/>
      <c r="L305" s="153"/>
      <c r="M305" s="153"/>
      <c r="N305" s="153"/>
      <c r="O305" s="153"/>
      <c r="P305"/>
      <c r="Q305" s="122"/>
      <c r="R305" s="15"/>
      <c r="S305" s="15"/>
      <c r="T305" s="15"/>
    </row>
    <row r="306" spans="1:20" s="5" customFormat="1" x14ac:dyDescent="0.25">
      <c r="A306" s="18"/>
      <c r="B306" s="146"/>
      <c r="C306" s="147"/>
      <c r="D306" s="152"/>
      <c r="E306" s="152"/>
      <c r="F306" s="149"/>
      <c r="G306" s="152"/>
      <c r="H306" s="153"/>
      <c r="I306" s="153"/>
      <c r="J306" s="153"/>
      <c r="K306" s="153"/>
      <c r="L306" s="153"/>
      <c r="M306" s="153"/>
      <c r="N306" s="153"/>
      <c r="O306" s="153"/>
      <c r="P306"/>
      <c r="Q306" s="122"/>
      <c r="R306" s="15"/>
      <c r="S306" s="15"/>
      <c r="T306" s="15"/>
    </row>
    <row r="307" spans="1:20" s="5" customFormat="1" x14ac:dyDescent="0.25">
      <c r="B307" s="146"/>
      <c r="C307" s="147"/>
      <c r="D307" s="152"/>
      <c r="E307" s="152"/>
      <c r="F307" s="149"/>
      <c r="G307" s="152"/>
      <c r="H307" s="153"/>
      <c r="I307" s="153"/>
      <c r="J307" s="153"/>
      <c r="K307" s="153"/>
      <c r="L307" s="153"/>
      <c r="M307" s="153"/>
      <c r="N307" s="153"/>
      <c r="O307" s="153"/>
      <c r="P307"/>
      <c r="Q307" s="122"/>
      <c r="R307" s="15"/>
      <c r="S307" s="15"/>
      <c r="T307" s="15"/>
    </row>
    <row r="308" spans="1:20" s="5" customFormat="1" x14ac:dyDescent="0.25">
      <c r="B308" s="146"/>
      <c r="C308" s="147"/>
      <c r="D308" s="152"/>
      <c r="E308" s="152"/>
      <c r="F308" s="149"/>
      <c r="G308" s="152"/>
      <c r="H308" s="153"/>
      <c r="I308" s="153"/>
      <c r="J308" s="153"/>
      <c r="K308" s="153"/>
      <c r="L308" s="153"/>
      <c r="M308" s="153"/>
      <c r="N308" s="153"/>
      <c r="O308" s="153"/>
      <c r="P308"/>
      <c r="Q308" s="122"/>
      <c r="R308" s="15"/>
      <c r="S308" s="15"/>
      <c r="T308" s="15"/>
    </row>
    <row r="309" spans="1:20" s="5" customFormat="1" x14ac:dyDescent="0.25">
      <c r="B309" s="146"/>
      <c r="C309" s="147"/>
      <c r="D309" s="152"/>
      <c r="E309" s="152"/>
      <c r="F309" s="149"/>
      <c r="G309" s="152"/>
      <c r="H309" s="153"/>
      <c r="I309" s="153"/>
      <c r="J309" s="153"/>
      <c r="K309" s="153"/>
      <c r="L309" s="153"/>
      <c r="M309" s="153"/>
      <c r="N309" s="153"/>
      <c r="O309" s="153"/>
      <c r="P309"/>
      <c r="Q309" s="122"/>
      <c r="R309" s="15"/>
      <c r="S309" s="15"/>
      <c r="T309" s="15"/>
    </row>
    <row r="310" spans="1:20" s="5" customFormat="1" x14ac:dyDescent="0.25">
      <c r="B310" s="146"/>
      <c r="C310" s="147"/>
      <c r="D310" s="152"/>
      <c r="E310" s="152"/>
      <c r="F310" s="149"/>
      <c r="G310" s="152"/>
      <c r="H310" s="153"/>
      <c r="I310" s="153"/>
      <c r="J310" s="153"/>
      <c r="K310" s="153"/>
      <c r="L310" s="153"/>
      <c r="M310" s="153"/>
      <c r="N310" s="153"/>
      <c r="O310" s="153"/>
      <c r="P310"/>
      <c r="Q310" s="122"/>
      <c r="R310" s="15"/>
      <c r="S310" s="15"/>
      <c r="T310" s="15"/>
    </row>
    <row r="311" spans="1:20" s="5" customFormat="1" x14ac:dyDescent="0.25">
      <c r="B311" s="146"/>
      <c r="C311" s="147"/>
      <c r="D311" s="152"/>
      <c r="E311" s="152"/>
      <c r="F311" s="149"/>
      <c r="G311" s="152"/>
      <c r="H311" s="153"/>
      <c r="I311" s="153"/>
      <c r="J311" s="153"/>
      <c r="K311" s="153"/>
      <c r="L311" s="153"/>
      <c r="M311" s="153"/>
      <c r="N311" s="153"/>
      <c r="O311" s="153"/>
      <c r="P311"/>
      <c r="Q311" s="122"/>
      <c r="R311" s="15"/>
      <c r="S311" s="15"/>
      <c r="T311" s="15"/>
    </row>
    <row r="312" spans="1:20" s="5" customFormat="1" x14ac:dyDescent="0.25">
      <c r="B312" s="146"/>
      <c r="C312" s="147"/>
      <c r="D312" s="152"/>
      <c r="E312" s="152"/>
      <c r="F312" s="149"/>
      <c r="G312" s="152"/>
      <c r="H312" s="153"/>
      <c r="I312" s="153"/>
      <c r="J312" s="153"/>
      <c r="K312" s="153"/>
      <c r="L312" s="153"/>
      <c r="M312" s="153"/>
      <c r="N312" s="153"/>
      <c r="O312" s="153"/>
      <c r="P312"/>
      <c r="Q312" s="122"/>
      <c r="R312" s="15"/>
      <c r="S312" s="15"/>
      <c r="T312" s="15"/>
    </row>
    <row r="313" spans="1:20" s="5" customFormat="1" x14ac:dyDescent="0.25">
      <c r="B313" s="146"/>
      <c r="C313" s="147"/>
      <c r="D313" s="152"/>
      <c r="E313" s="152"/>
      <c r="F313" s="149"/>
      <c r="G313" s="152"/>
      <c r="H313" s="153"/>
      <c r="I313" s="153"/>
      <c r="J313" s="153"/>
      <c r="K313" s="153"/>
      <c r="L313" s="153"/>
      <c r="M313" s="153"/>
      <c r="N313" s="153"/>
      <c r="O313" s="153"/>
      <c r="P313"/>
      <c r="Q313" s="122"/>
      <c r="R313" s="15"/>
      <c r="S313" s="15"/>
      <c r="T313" s="15"/>
    </row>
    <row r="314" spans="1:20" s="5" customFormat="1" x14ac:dyDescent="0.25">
      <c r="B314" s="146"/>
      <c r="C314" s="147"/>
      <c r="D314" s="152"/>
      <c r="E314" s="152"/>
      <c r="F314" s="149"/>
      <c r="G314" s="152"/>
      <c r="H314" s="153"/>
      <c r="I314" s="153"/>
      <c r="J314" s="153"/>
      <c r="K314" s="153"/>
      <c r="L314" s="153"/>
      <c r="M314" s="153"/>
      <c r="N314" s="153"/>
      <c r="O314" s="153"/>
      <c r="P314"/>
      <c r="Q314" s="122"/>
      <c r="R314" s="15"/>
      <c r="S314" s="15"/>
      <c r="T314" s="15"/>
    </row>
    <row r="315" spans="1:20" s="5" customFormat="1" x14ac:dyDescent="0.25">
      <c r="B315" s="146"/>
      <c r="C315" s="147"/>
      <c r="D315" s="152"/>
      <c r="E315" s="152"/>
      <c r="F315" s="149"/>
      <c r="G315" s="152"/>
      <c r="H315" s="153"/>
      <c r="I315" s="153"/>
      <c r="J315" s="153"/>
      <c r="K315" s="153"/>
      <c r="L315" s="153"/>
      <c r="M315" s="153"/>
      <c r="N315" s="153"/>
      <c r="O315" s="153"/>
      <c r="P315"/>
      <c r="Q315" s="122"/>
      <c r="R315" s="15"/>
      <c r="S315" s="15"/>
      <c r="T315" s="15"/>
    </row>
    <row r="316" spans="1:20" s="5" customFormat="1" x14ac:dyDescent="0.25">
      <c r="B316" s="146"/>
      <c r="C316" s="147"/>
      <c r="D316" s="152"/>
      <c r="E316" s="152"/>
      <c r="F316" s="149"/>
      <c r="G316" s="152"/>
      <c r="H316" s="153"/>
      <c r="I316" s="153"/>
      <c r="J316" s="153"/>
      <c r="K316" s="153"/>
      <c r="L316" s="153"/>
      <c r="M316" s="153"/>
      <c r="N316" s="153"/>
      <c r="O316" s="153"/>
      <c r="P316"/>
      <c r="Q316" s="122"/>
      <c r="R316" s="15"/>
      <c r="S316" s="15"/>
      <c r="T316" s="15"/>
    </row>
    <row r="317" spans="1:20" s="5" customFormat="1" x14ac:dyDescent="0.25">
      <c r="B317" s="146"/>
      <c r="C317" s="147"/>
      <c r="D317" s="152"/>
      <c r="E317" s="152"/>
      <c r="F317" s="149"/>
      <c r="G317" s="152"/>
      <c r="H317" s="153"/>
      <c r="I317" s="153"/>
      <c r="J317" s="153"/>
      <c r="K317" s="153"/>
      <c r="L317" s="153"/>
      <c r="M317" s="153"/>
      <c r="N317" s="153"/>
      <c r="O317" s="153"/>
      <c r="P317"/>
      <c r="Q317" s="122"/>
      <c r="R317" s="15"/>
      <c r="S317" s="15"/>
      <c r="T317" s="15"/>
    </row>
    <row r="318" spans="1:20" s="5" customFormat="1" x14ac:dyDescent="0.25">
      <c r="B318" s="146"/>
      <c r="C318" s="147"/>
      <c r="D318" s="152"/>
      <c r="E318" s="152"/>
      <c r="F318" s="149"/>
      <c r="G318" s="152"/>
      <c r="H318" s="153"/>
      <c r="I318" s="153"/>
      <c r="J318" s="153"/>
      <c r="K318" s="153"/>
      <c r="L318" s="153"/>
      <c r="M318" s="153"/>
      <c r="N318" s="153"/>
      <c r="O318" s="153"/>
      <c r="P318"/>
      <c r="Q318" s="122"/>
      <c r="R318" s="15"/>
      <c r="S318" s="15"/>
      <c r="T318" s="15"/>
    </row>
    <row r="319" spans="1:20" s="5" customFormat="1" x14ac:dyDescent="0.25">
      <c r="B319" s="146"/>
      <c r="C319" s="147"/>
      <c r="D319" s="152"/>
      <c r="E319" s="152"/>
      <c r="F319" s="149"/>
      <c r="G319" s="152"/>
      <c r="H319" s="153"/>
      <c r="I319" s="153"/>
      <c r="J319" s="153"/>
      <c r="K319" s="153"/>
      <c r="L319" s="153"/>
      <c r="M319" s="153"/>
      <c r="N319" s="153"/>
      <c r="O319" s="153"/>
      <c r="P319"/>
      <c r="Q319" s="122"/>
      <c r="R319" s="15"/>
      <c r="S319" s="15"/>
      <c r="T319" s="15"/>
    </row>
    <row r="320" spans="1:20" s="5" customFormat="1" x14ac:dyDescent="0.25">
      <c r="B320" s="146"/>
      <c r="C320" s="147"/>
      <c r="D320" s="152"/>
      <c r="E320" s="152"/>
      <c r="F320" s="149"/>
      <c r="G320" s="152"/>
      <c r="H320" s="153"/>
      <c r="I320" s="153"/>
      <c r="J320" s="153"/>
      <c r="K320" s="153"/>
      <c r="L320" s="153"/>
      <c r="M320" s="153"/>
      <c r="N320" s="153"/>
      <c r="O320" s="153"/>
      <c r="P320"/>
      <c r="Q320" s="122"/>
      <c r="R320" s="15"/>
      <c r="S320" s="15"/>
      <c r="T320" s="15"/>
    </row>
    <row r="321" spans="2:20" s="5" customFormat="1" x14ac:dyDescent="0.25">
      <c r="B321" s="146"/>
      <c r="C321" s="147"/>
      <c r="D321" s="152"/>
      <c r="E321" s="152"/>
      <c r="F321" s="149"/>
      <c r="G321" s="152"/>
      <c r="H321" s="153"/>
      <c r="I321" s="153"/>
      <c r="J321" s="153"/>
      <c r="K321" s="153"/>
      <c r="L321" s="153"/>
      <c r="M321" s="153"/>
      <c r="N321" s="153"/>
      <c r="O321" s="153"/>
      <c r="P321"/>
      <c r="Q321" s="122"/>
      <c r="R321" s="15"/>
      <c r="S321" s="15"/>
      <c r="T321" s="15"/>
    </row>
    <row r="322" spans="2:20" s="5" customFormat="1" x14ac:dyDescent="0.25">
      <c r="B322" s="146"/>
      <c r="C322" s="147"/>
      <c r="D322" s="152"/>
      <c r="E322" s="152"/>
      <c r="F322" s="149"/>
      <c r="G322" s="152"/>
      <c r="H322" s="153"/>
      <c r="I322" s="153"/>
      <c r="J322" s="153"/>
      <c r="K322" s="153"/>
      <c r="L322" s="153"/>
      <c r="M322" s="153"/>
      <c r="N322" s="153"/>
      <c r="O322" s="153"/>
      <c r="P322"/>
      <c r="Q322" s="122"/>
      <c r="R322" s="15"/>
      <c r="S322" s="15"/>
      <c r="T322" s="15"/>
    </row>
    <row r="323" spans="2:20" s="5" customFormat="1" x14ac:dyDescent="0.25">
      <c r="B323" s="146"/>
      <c r="C323" s="147"/>
      <c r="D323" s="152"/>
      <c r="E323" s="152"/>
      <c r="F323" s="149"/>
      <c r="G323" s="152"/>
      <c r="H323" s="153"/>
      <c r="I323" s="153"/>
      <c r="J323" s="153"/>
      <c r="K323" s="153"/>
      <c r="L323" s="153"/>
      <c r="M323" s="153"/>
      <c r="N323" s="153"/>
      <c r="O323" s="153"/>
      <c r="P323"/>
      <c r="Q323" s="122"/>
      <c r="R323" s="15"/>
      <c r="S323" s="15"/>
      <c r="T323" s="15"/>
    </row>
    <row r="324" spans="2:20" s="5" customFormat="1" x14ac:dyDescent="0.25">
      <c r="B324" s="146"/>
      <c r="C324" s="147"/>
      <c r="D324" s="152"/>
      <c r="E324" s="152"/>
      <c r="F324" s="149"/>
      <c r="G324" s="152"/>
      <c r="H324" s="153"/>
      <c r="I324" s="153"/>
      <c r="J324" s="153"/>
      <c r="K324" s="153"/>
      <c r="L324" s="153"/>
      <c r="M324" s="153"/>
      <c r="N324" s="153"/>
      <c r="O324" s="153"/>
      <c r="P324"/>
      <c r="Q324" s="122"/>
      <c r="R324" s="15"/>
      <c r="S324" s="15"/>
      <c r="T324" s="15"/>
    </row>
    <row r="325" spans="2:20" s="5" customFormat="1" x14ac:dyDescent="0.25">
      <c r="B325" s="146"/>
      <c r="C325" s="147"/>
      <c r="D325" s="152"/>
      <c r="E325" s="152"/>
      <c r="F325" s="149"/>
      <c r="G325" s="152"/>
      <c r="H325" s="153"/>
      <c r="I325" s="153"/>
      <c r="J325" s="153"/>
      <c r="K325" s="153"/>
      <c r="L325" s="153"/>
      <c r="M325" s="153"/>
      <c r="N325" s="153"/>
      <c r="O325" s="153"/>
      <c r="P325"/>
      <c r="Q325" s="122"/>
      <c r="R325" s="15"/>
      <c r="S325" s="15"/>
      <c r="T325" s="15"/>
    </row>
    <row r="326" spans="2:20" s="5" customFormat="1" x14ac:dyDescent="0.25">
      <c r="B326" s="146"/>
      <c r="C326" s="147"/>
      <c r="D326" s="152"/>
      <c r="E326" s="152"/>
      <c r="F326" s="149"/>
      <c r="G326" s="152"/>
      <c r="H326" s="153"/>
      <c r="I326" s="153"/>
      <c r="J326" s="153"/>
      <c r="K326" s="153"/>
      <c r="L326" s="153"/>
      <c r="M326" s="153"/>
      <c r="N326" s="153"/>
      <c r="O326" s="153"/>
      <c r="P326"/>
      <c r="Q326" s="122"/>
      <c r="R326" s="15"/>
      <c r="S326" s="15"/>
      <c r="T326" s="15"/>
    </row>
    <row r="327" spans="2:20" s="5" customFormat="1" x14ac:dyDescent="0.25">
      <c r="B327" s="146"/>
      <c r="C327" s="147"/>
      <c r="D327" s="152"/>
      <c r="E327" s="152"/>
      <c r="F327" s="149"/>
      <c r="G327" s="152"/>
      <c r="H327" s="153"/>
      <c r="I327" s="153"/>
      <c r="J327" s="153"/>
      <c r="K327" s="153"/>
      <c r="L327" s="153"/>
      <c r="M327" s="153"/>
      <c r="N327" s="153"/>
      <c r="O327" s="153"/>
      <c r="P327"/>
      <c r="Q327" s="122"/>
      <c r="R327" s="15"/>
      <c r="S327" s="15"/>
      <c r="T327" s="15"/>
    </row>
    <row r="328" spans="2:20" s="5" customFormat="1" x14ac:dyDescent="0.25">
      <c r="B328" s="146"/>
      <c r="C328" s="147"/>
      <c r="D328" s="152"/>
      <c r="E328" s="152"/>
      <c r="F328" s="149"/>
      <c r="G328" s="152"/>
      <c r="H328" s="153"/>
      <c r="I328" s="153"/>
      <c r="J328" s="153"/>
      <c r="K328" s="153"/>
      <c r="L328" s="153"/>
      <c r="M328" s="153"/>
      <c r="N328" s="153"/>
      <c r="O328" s="153"/>
      <c r="P328"/>
      <c r="Q328" s="122"/>
      <c r="R328" s="15"/>
      <c r="S328" s="15"/>
      <c r="T328" s="15"/>
    </row>
    <row r="329" spans="2:20" s="5" customFormat="1" x14ac:dyDescent="0.25">
      <c r="B329" s="146"/>
      <c r="C329" s="147"/>
      <c r="D329" s="152"/>
      <c r="E329" s="152"/>
      <c r="F329" s="149"/>
      <c r="G329" s="152"/>
      <c r="H329" s="153"/>
      <c r="I329" s="153"/>
      <c r="J329" s="153"/>
      <c r="K329" s="153"/>
      <c r="L329" s="153"/>
      <c r="M329" s="153"/>
      <c r="N329" s="153"/>
      <c r="O329" s="153"/>
      <c r="P329"/>
      <c r="Q329" s="122"/>
      <c r="R329" s="15"/>
      <c r="S329" s="15"/>
      <c r="T329" s="15"/>
    </row>
    <row r="330" spans="2:20" s="5" customFormat="1" x14ac:dyDescent="0.25">
      <c r="B330" s="146"/>
      <c r="C330" s="147"/>
      <c r="D330" s="152"/>
      <c r="E330" s="152"/>
      <c r="F330" s="149"/>
      <c r="G330" s="152"/>
      <c r="H330" s="153"/>
      <c r="I330" s="153"/>
      <c r="J330" s="153"/>
      <c r="K330" s="153"/>
      <c r="L330" s="153"/>
      <c r="M330" s="153"/>
      <c r="N330" s="153"/>
      <c r="O330" s="153"/>
      <c r="P330"/>
      <c r="Q330" s="122"/>
      <c r="R330" s="15"/>
      <c r="S330" s="15"/>
      <c r="T330" s="15"/>
    </row>
    <row r="331" spans="2:20" s="5" customFormat="1" x14ac:dyDescent="0.25">
      <c r="B331" s="146"/>
      <c r="C331" s="147"/>
      <c r="D331" s="152"/>
      <c r="E331" s="152"/>
      <c r="F331" s="149"/>
      <c r="G331" s="152"/>
      <c r="H331" s="153"/>
      <c r="I331" s="153"/>
      <c r="J331" s="153"/>
      <c r="K331" s="153"/>
      <c r="L331" s="153"/>
      <c r="M331" s="153"/>
      <c r="N331" s="153"/>
      <c r="O331" s="153"/>
      <c r="P331"/>
      <c r="Q331" s="122"/>
      <c r="R331" s="15"/>
      <c r="S331" s="15"/>
      <c r="T331" s="15"/>
    </row>
    <row r="332" spans="2:20" s="5" customFormat="1" x14ac:dyDescent="0.25">
      <c r="B332" s="146"/>
      <c r="C332" s="147"/>
      <c r="D332" s="152"/>
      <c r="E332" s="152"/>
      <c r="F332" s="149"/>
      <c r="G332" s="152"/>
      <c r="H332" s="153"/>
      <c r="I332" s="153"/>
      <c r="J332" s="153"/>
      <c r="K332" s="153"/>
      <c r="L332" s="153"/>
      <c r="M332" s="153"/>
      <c r="N332" s="153"/>
      <c r="O332" s="153"/>
      <c r="P332"/>
      <c r="Q332" s="122"/>
      <c r="R332" s="15"/>
      <c r="S332" s="15"/>
      <c r="T332" s="15"/>
    </row>
    <row r="333" spans="2:20" s="5" customFormat="1" x14ac:dyDescent="0.25">
      <c r="B333" s="146"/>
      <c r="C333" s="147"/>
      <c r="D333" s="152"/>
      <c r="E333" s="152"/>
      <c r="F333" s="149"/>
      <c r="G333" s="152"/>
      <c r="H333" s="153"/>
      <c r="I333" s="153"/>
      <c r="J333" s="153"/>
      <c r="K333" s="153"/>
      <c r="L333" s="153"/>
      <c r="M333" s="153"/>
      <c r="N333" s="153"/>
      <c r="O333" s="153"/>
      <c r="P333"/>
      <c r="Q333" s="122"/>
      <c r="R333" s="15"/>
      <c r="S333" s="15"/>
      <c r="T333" s="15"/>
    </row>
    <row r="334" spans="2:20" s="5" customFormat="1" x14ac:dyDescent="0.25">
      <c r="B334" s="146"/>
      <c r="C334" s="147"/>
      <c r="D334" s="152"/>
      <c r="E334" s="152"/>
      <c r="F334" s="149"/>
      <c r="G334" s="152"/>
      <c r="H334" s="153"/>
      <c r="I334" s="153"/>
      <c r="J334" s="153"/>
      <c r="K334" s="153"/>
      <c r="L334" s="153"/>
      <c r="M334" s="153"/>
      <c r="N334" s="153"/>
      <c r="O334" s="153"/>
      <c r="P334"/>
      <c r="Q334" s="122"/>
      <c r="R334" s="15"/>
      <c r="S334" s="15"/>
      <c r="T334" s="15"/>
    </row>
    <row r="335" spans="2:20" s="5" customFormat="1" x14ac:dyDescent="0.25">
      <c r="B335" s="146"/>
      <c r="C335" s="147"/>
      <c r="D335" s="152"/>
      <c r="E335" s="152"/>
      <c r="F335" s="149"/>
      <c r="G335" s="152"/>
      <c r="H335" s="153"/>
      <c r="I335" s="153"/>
      <c r="J335" s="153"/>
      <c r="K335" s="153"/>
      <c r="L335" s="153"/>
      <c r="M335" s="153"/>
      <c r="N335" s="153"/>
      <c r="O335" s="153"/>
      <c r="P335"/>
      <c r="Q335" s="122"/>
      <c r="R335" s="15"/>
      <c r="S335" s="15"/>
      <c r="T335" s="15"/>
    </row>
    <row r="336" spans="2:20" s="5" customFormat="1" x14ac:dyDescent="0.25">
      <c r="B336" s="146"/>
      <c r="C336" s="147"/>
      <c r="D336" s="152"/>
      <c r="E336" s="152"/>
      <c r="F336" s="149"/>
      <c r="G336" s="152"/>
      <c r="H336" s="153"/>
      <c r="I336" s="153"/>
      <c r="J336" s="153"/>
      <c r="K336" s="153"/>
      <c r="L336" s="153"/>
      <c r="M336" s="153"/>
      <c r="N336" s="153"/>
      <c r="O336" s="153"/>
      <c r="P336"/>
      <c r="Q336" s="122"/>
      <c r="R336" s="15"/>
      <c r="S336" s="15"/>
      <c r="T336" s="15"/>
    </row>
    <row r="337" spans="2:20" s="5" customFormat="1" x14ac:dyDescent="0.25">
      <c r="B337" s="146"/>
      <c r="C337" s="147"/>
      <c r="D337" s="152"/>
      <c r="E337" s="152"/>
      <c r="F337" s="149"/>
      <c r="G337" s="152"/>
      <c r="H337" s="153"/>
      <c r="I337" s="153"/>
      <c r="J337" s="153"/>
      <c r="K337" s="153"/>
      <c r="L337" s="153"/>
      <c r="M337" s="153"/>
      <c r="N337" s="153"/>
      <c r="O337" s="153"/>
      <c r="P337"/>
      <c r="Q337" s="122"/>
      <c r="R337" s="15"/>
      <c r="S337" s="15"/>
      <c r="T337" s="15"/>
    </row>
    <row r="338" spans="2:20" s="5" customFormat="1" x14ac:dyDescent="0.25">
      <c r="B338" s="146"/>
      <c r="C338" s="147"/>
      <c r="D338" s="152"/>
      <c r="E338" s="152"/>
      <c r="F338" s="149"/>
      <c r="G338" s="152"/>
      <c r="H338" s="153"/>
      <c r="I338" s="153"/>
      <c r="J338" s="153"/>
      <c r="K338" s="153"/>
      <c r="L338" s="153"/>
      <c r="M338" s="153"/>
      <c r="N338" s="153"/>
      <c r="O338" s="153"/>
      <c r="P338"/>
      <c r="Q338" s="122"/>
      <c r="R338" s="15"/>
      <c r="S338" s="15"/>
      <c r="T338" s="15"/>
    </row>
    <row r="339" spans="2:20" s="5" customFormat="1" x14ac:dyDescent="0.25">
      <c r="B339" s="146"/>
      <c r="C339" s="147"/>
      <c r="D339" s="152"/>
      <c r="E339" s="152"/>
      <c r="F339" s="149"/>
      <c r="G339" s="152"/>
      <c r="H339" s="153"/>
      <c r="I339" s="153"/>
      <c r="J339" s="153"/>
      <c r="K339" s="153"/>
      <c r="L339" s="153"/>
      <c r="M339" s="153"/>
      <c r="N339" s="153"/>
      <c r="O339" s="153"/>
      <c r="P339"/>
      <c r="Q339" s="122"/>
      <c r="R339" s="15"/>
      <c r="S339" s="15"/>
      <c r="T339" s="15"/>
    </row>
    <row r="340" spans="2:20" s="5" customFormat="1" x14ac:dyDescent="0.25">
      <c r="B340" s="146"/>
      <c r="C340" s="147"/>
      <c r="D340" s="152"/>
      <c r="E340" s="152"/>
      <c r="F340" s="149"/>
      <c r="G340" s="152"/>
      <c r="H340" s="153"/>
      <c r="I340" s="153"/>
      <c r="J340" s="153"/>
      <c r="K340" s="153"/>
      <c r="L340" s="153"/>
      <c r="M340" s="153"/>
      <c r="N340" s="153"/>
      <c r="O340" s="153"/>
      <c r="P340"/>
      <c r="Q340" s="122"/>
      <c r="R340" s="15"/>
      <c r="S340" s="15"/>
      <c r="T340" s="15"/>
    </row>
    <row r="341" spans="2:20" s="5" customFormat="1" x14ac:dyDescent="0.25">
      <c r="B341" s="146"/>
      <c r="C341" s="147"/>
      <c r="D341" s="152"/>
      <c r="E341" s="152"/>
      <c r="F341" s="149"/>
      <c r="G341" s="152"/>
      <c r="H341" s="153"/>
      <c r="I341" s="153"/>
      <c r="J341" s="153"/>
      <c r="K341" s="153"/>
      <c r="L341" s="153"/>
      <c r="M341" s="153"/>
      <c r="N341" s="153"/>
      <c r="O341" s="153"/>
      <c r="P341"/>
      <c r="Q341" s="122"/>
      <c r="R341" s="15"/>
      <c r="S341" s="15"/>
      <c r="T341" s="15"/>
    </row>
    <row r="342" spans="2:20" s="5" customFormat="1" x14ac:dyDescent="0.25">
      <c r="B342" s="146"/>
      <c r="C342" s="147"/>
      <c r="D342" s="152"/>
      <c r="E342" s="152"/>
      <c r="F342" s="149"/>
      <c r="G342" s="152"/>
      <c r="H342" s="153"/>
      <c r="I342" s="153"/>
      <c r="J342" s="153"/>
      <c r="K342" s="153"/>
      <c r="L342" s="153"/>
      <c r="M342" s="153"/>
      <c r="N342" s="153"/>
      <c r="O342" s="153"/>
      <c r="P342"/>
      <c r="Q342" s="122"/>
      <c r="R342" s="15"/>
      <c r="S342" s="15"/>
      <c r="T342" s="15"/>
    </row>
    <row r="343" spans="2:20" s="5" customFormat="1" x14ac:dyDescent="0.25">
      <c r="B343" s="146"/>
      <c r="C343" s="147"/>
      <c r="D343" s="152"/>
      <c r="E343" s="152"/>
      <c r="F343" s="149"/>
      <c r="G343" s="152"/>
      <c r="H343" s="153"/>
      <c r="I343" s="153"/>
      <c r="J343" s="153"/>
      <c r="K343" s="153"/>
      <c r="L343" s="153"/>
      <c r="M343" s="153"/>
      <c r="N343" s="153"/>
      <c r="O343" s="153"/>
      <c r="P343"/>
      <c r="Q343" s="122"/>
      <c r="R343" s="15"/>
      <c r="S343" s="15"/>
      <c r="T343" s="15"/>
    </row>
    <row r="344" spans="2:20" s="5" customFormat="1" x14ac:dyDescent="0.25">
      <c r="B344" s="146"/>
      <c r="C344" s="147"/>
      <c r="D344" s="152"/>
      <c r="E344" s="152"/>
      <c r="F344" s="149"/>
      <c r="G344" s="152"/>
      <c r="H344" s="153"/>
      <c r="I344" s="153"/>
      <c r="J344" s="153"/>
      <c r="K344" s="153"/>
      <c r="L344" s="153"/>
      <c r="M344" s="153"/>
      <c r="N344" s="153"/>
      <c r="O344" s="153"/>
      <c r="P344"/>
      <c r="Q344" s="122"/>
      <c r="R344" s="15"/>
      <c r="S344" s="15"/>
      <c r="T344" s="15"/>
    </row>
    <row r="345" spans="2:20" s="5" customFormat="1" x14ac:dyDescent="0.25">
      <c r="B345" s="146"/>
      <c r="C345" s="147"/>
      <c r="D345" s="152"/>
      <c r="E345" s="152"/>
      <c r="F345" s="149"/>
      <c r="G345" s="152"/>
      <c r="H345" s="153"/>
      <c r="I345" s="153"/>
      <c r="J345" s="153"/>
      <c r="K345" s="153"/>
      <c r="L345" s="153"/>
      <c r="M345" s="153"/>
      <c r="N345" s="153"/>
      <c r="O345" s="153"/>
      <c r="P345"/>
      <c r="Q345" s="122"/>
      <c r="R345" s="15"/>
      <c r="S345" s="15"/>
      <c r="T345" s="15"/>
    </row>
    <row r="346" spans="2:20" s="5" customFormat="1" x14ac:dyDescent="0.25">
      <c r="B346" s="146"/>
      <c r="C346" s="147"/>
      <c r="D346" s="152"/>
      <c r="E346" s="152"/>
      <c r="F346" s="149"/>
      <c r="G346" s="152"/>
      <c r="H346" s="153"/>
      <c r="I346" s="153"/>
      <c r="J346" s="153"/>
      <c r="K346" s="153"/>
      <c r="L346" s="153"/>
      <c r="M346" s="153"/>
      <c r="N346" s="153"/>
      <c r="O346" s="153"/>
      <c r="P346"/>
      <c r="Q346" s="122"/>
      <c r="R346" s="15"/>
      <c r="S346" s="15"/>
      <c r="T346" s="15"/>
    </row>
    <row r="347" spans="2:20" s="5" customFormat="1" x14ac:dyDescent="0.25">
      <c r="B347" s="146"/>
      <c r="C347" s="147"/>
      <c r="D347" s="152"/>
      <c r="E347" s="152"/>
      <c r="F347" s="149"/>
      <c r="G347" s="152"/>
      <c r="H347" s="153"/>
      <c r="I347" s="153"/>
      <c r="J347" s="153"/>
      <c r="K347" s="153"/>
      <c r="L347" s="153"/>
      <c r="M347" s="153"/>
      <c r="N347" s="153"/>
      <c r="O347" s="153"/>
      <c r="P347"/>
      <c r="Q347" s="122"/>
      <c r="R347" s="15"/>
      <c r="S347" s="15"/>
      <c r="T347" s="15"/>
    </row>
    <row r="348" spans="2:20" s="5" customFormat="1" x14ac:dyDescent="0.25">
      <c r="B348" s="146"/>
      <c r="C348" s="147"/>
      <c r="D348" s="152"/>
      <c r="E348" s="152"/>
      <c r="F348" s="149"/>
      <c r="G348" s="152"/>
      <c r="H348" s="153"/>
      <c r="I348" s="153"/>
      <c r="J348" s="153"/>
      <c r="K348" s="153"/>
      <c r="L348" s="153"/>
      <c r="M348" s="153"/>
      <c r="N348" s="153"/>
      <c r="O348" s="153"/>
      <c r="P348"/>
      <c r="Q348" s="122"/>
      <c r="R348" s="15"/>
      <c r="S348" s="15"/>
      <c r="T348" s="15"/>
    </row>
    <row r="349" spans="2:20" s="5" customFormat="1" x14ac:dyDescent="0.25">
      <c r="B349" s="146"/>
      <c r="C349" s="147"/>
      <c r="D349" s="152"/>
      <c r="E349" s="152"/>
      <c r="F349" s="149"/>
      <c r="G349" s="152"/>
      <c r="H349" s="153"/>
      <c r="I349" s="153"/>
      <c r="J349" s="153"/>
      <c r="K349" s="153"/>
      <c r="L349" s="153"/>
      <c r="M349" s="153"/>
      <c r="N349" s="153"/>
      <c r="O349" s="153"/>
      <c r="P349"/>
      <c r="Q349" s="122"/>
      <c r="R349" s="15"/>
      <c r="S349" s="15"/>
      <c r="T349" s="15"/>
    </row>
    <row r="350" spans="2:20" s="5" customFormat="1" x14ac:dyDescent="0.25">
      <c r="B350" s="146"/>
      <c r="C350" s="147"/>
      <c r="D350" s="152"/>
      <c r="E350" s="152"/>
      <c r="F350" s="149"/>
      <c r="G350" s="152"/>
      <c r="H350" s="153"/>
      <c r="I350" s="153"/>
      <c r="J350" s="153"/>
      <c r="K350" s="153"/>
      <c r="L350" s="153"/>
      <c r="M350" s="153"/>
      <c r="N350" s="153"/>
      <c r="O350" s="153"/>
      <c r="P350"/>
      <c r="Q350" s="122"/>
      <c r="R350" s="15"/>
      <c r="S350" s="15"/>
      <c r="T350" s="15"/>
    </row>
    <row r="351" spans="2:20" s="5" customFormat="1" x14ac:dyDescent="0.25">
      <c r="B351" s="146"/>
      <c r="C351" s="147"/>
      <c r="D351" s="152"/>
      <c r="E351" s="152"/>
      <c r="F351" s="149"/>
      <c r="G351" s="152"/>
      <c r="H351" s="153"/>
      <c r="I351" s="153"/>
      <c r="J351" s="153"/>
      <c r="K351" s="153"/>
      <c r="L351" s="153"/>
      <c r="M351" s="153"/>
      <c r="N351" s="153"/>
      <c r="O351" s="153"/>
      <c r="P351"/>
      <c r="Q351" s="122"/>
      <c r="R351" s="15"/>
      <c r="S351" s="15"/>
      <c r="T351" s="15"/>
    </row>
    <row r="352" spans="2:20" s="5" customFormat="1" x14ac:dyDescent="0.25">
      <c r="B352" s="146"/>
      <c r="C352" s="147"/>
      <c r="D352" s="152"/>
      <c r="E352" s="152"/>
      <c r="F352" s="149"/>
      <c r="G352" s="152"/>
      <c r="H352" s="153"/>
      <c r="I352" s="153"/>
      <c r="J352" s="153"/>
      <c r="K352" s="153"/>
      <c r="L352" s="153"/>
      <c r="M352" s="153"/>
      <c r="N352" s="153"/>
      <c r="O352" s="153"/>
      <c r="P352"/>
      <c r="Q352" s="122"/>
      <c r="R352" s="15"/>
      <c r="S352" s="15"/>
      <c r="T352" s="15"/>
    </row>
    <row r="353" spans="2:20" s="5" customFormat="1" x14ac:dyDescent="0.25">
      <c r="B353" s="146"/>
      <c r="C353" s="147"/>
      <c r="D353" s="152"/>
      <c r="E353" s="152"/>
      <c r="F353" s="149"/>
      <c r="G353" s="152"/>
      <c r="H353" s="153"/>
      <c r="I353" s="153"/>
      <c r="J353" s="153"/>
      <c r="K353" s="153"/>
      <c r="L353" s="153"/>
      <c r="M353" s="153"/>
      <c r="N353" s="153"/>
      <c r="O353" s="153"/>
      <c r="P353"/>
      <c r="Q353" s="122"/>
      <c r="R353" s="15"/>
      <c r="S353" s="15"/>
      <c r="T353" s="15"/>
    </row>
    <row r="354" spans="2:20" s="5" customFormat="1" x14ac:dyDescent="0.25">
      <c r="B354" s="146"/>
      <c r="C354" s="147"/>
      <c r="D354" s="152"/>
      <c r="E354" s="152"/>
      <c r="F354" s="149"/>
      <c r="G354" s="152"/>
      <c r="H354" s="153"/>
      <c r="I354" s="153"/>
      <c r="J354" s="153"/>
      <c r="K354" s="153"/>
      <c r="L354" s="153"/>
      <c r="M354" s="153"/>
      <c r="N354" s="153"/>
      <c r="O354" s="153"/>
      <c r="P354"/>
      <c r="Q354" s="122"/>
      <c r="R354" s="15"/>
      <c r="S354" s="15"/>
      <c r="T354" s="15"/>
    </row>
    <row r="355" spans="2:20" s="5" customFormat="1" x14ac:dyDescent="0.25">
      <c r="B355" s="146"/>
      <c r="C355" s="147"/>
      <c r="D355" s="152"/>
      <c r="E355" s="152"/>
      <c r="F355" s="149"/>
      <c r="G355" s="152"/>
      <c r="H355" s="153"/>
      <c r="I355" s="153"/>
      <c r="J355" s="153"/>
      <c r="K355" s="153"/>
      <c r="L355" s="153"/>
      <c r="M355" s="153"/>
      <c r="N355" s="153"/>
      <c r="O355" s="153"/>
      <c r="P355"/>
      <c r="Q355" s="122"/>
      <c r="R355" s="15"/>
      <c r="S355" s="15"/>
      <c r="T355" s="15"/>
    </row>
    <row r="356" spans="2:20" s="5" customFormat="1" x14ac:dyDescent="0.25">
      <c r="B356" s="146"/>
      <c r="C356" s="147"/>
      <c r="D356" s="152"/>
      <c r="E356" s="152"/>
      <c r="F356" s="149"/>
      <c r="G356" s="152"/>
      <c r="H356" s="153"/>
      <c r="I356" s="153"/>
      <c r="J356" s="153"/>
      <c r="K356" s="153"/>
      <c r="L356" s="153"/>
      <c r="M356" s="153"/>
      <c r="N356" s="153"/>
      <c r="O356" s="153"/>
      <c r="P356"/>
      <c r="Q356" s="122"/>
      <c r="R356" s="15"/>
      <c r="S356" s="15"/>
      <c r="T356" s="15"/>
    </row>
    <row r="357" spans="2:20" s="5" customFormat="1" x14ac:dyDescent="0.25">
      <c r="B357" s="146"/>
      <c r="C357" s="147"/>
      <c r="D357" s="152"/>
      <c r="E357" s="152"/>
      <c r="F357" s="149"/>
      <c r="G357" s="152"/>
      <c r="H357" s="153"/>
      <c r="I357" s="153"/>
      <c r="J357" s="153"/>
      <c r="K357" s="153"/>
      <c r="L357" s="153"/>
      <c r="M357" s="153"/>
      <c r="N357" s="153"/>
      <c r="O357" s="153"/>
      <c r="P357"/>
      <c r="Q357" s="122"/>
      <c r="R357" s="15"/>
      <c r="S357" s="15"/>
      <c r="T357" s="15"/>
    </row>
    <row r="358" spans="2:20" s="5" customFormat="1" x14ac:dyDescent="0.25">
      <c r="B358" s="146"/>
      <c r="C358" s="147"/>
      <c r="D358" s="152"/>
      <c r="E358" s="152"/>
      <c r="F358" s="149"/>
      <c r="G358" s="152"/>
      <c r="H358" s="153"/>
      <c r="I358" s="153"/>
      <c r="J358" s="153"/>
      <c r="K358" s="153"/>
      <c r="L358" s="153"/>
      <c r="M358" s="153"/>
      <c r="N358" s="153"/>
      <c r="O358" s="153"/>
      <c r="P358"/>
      <c r="Q358" s="122"/>
      <c r="R358" s="15"/>
      <c r="S358" s="15"/>
      <c r="T358" s="15"/>
    </row>
    <row r="359" spans="2:20" s="5" customFormat="1" x14ac:dyDescent="0.25">
      <c r="B359" s="146"/>
      <c r="C359" s="147"/>
      <c r="D359" s="152"/>
      <c r="E359" s="152"/>
      <c r="F359" s="149"/>
      <c r="G359" s="152"/>
      <c r="H359" s="153"/>
      <c r="I359" s="153"/>
      <c r="J359" s="153"/>
      <c r="K359" s="153"/>
      <c r="L359" s="153"/>
      <c r="M359" s="153"/>
      <c r="N359" s="153"/>
      <c r="O359" s="153"/>
      <c r="P359"/>
      <c r="Q359" s="122"/>
      <c r="R359" s="15"/>
      <c r="S359" s="15"/>
      <c r="T359" s="15"/>
    </row>
    <row r="360" spans="2:20" s="5" customFormat="1" x14ac:dyDescent="0.25">
      <c r="B360" s="146"/>
      <c r="C360" s="147"/>
      <c r="D360" s="152"/>
      <c r="E360" s="152"/>
      <c r="F360" s="149"/>
      <c r="G360" s="152"/>
      <c r="H360" s="153"/>
      <c r="I360" s="153"/>
      <c r="J360" s="153"/>
      <c r="K360" s="153"/>
      <c r="L360" s="153"/>
      <c r="M360" s="153"/>
      <c r="N360" s="153"/>
      <c r="O360" s="153"/>
      <c r="P360"/>
      <c r="Q360" s="122"/>
      <c r="R360" s="15"/>
      <c r="S360" s="15"/>
      <c r="T360" s="15"/>
    </row>
    <row r="361" spans="2:20" s="5" customFormat="1" x14ac:dyDescent="0.25">
      <c r="B361" s="146"/>
      <c r="C361" s="147"/>
      <c r="D361" s="152"/>
      <c r="E361" s="152"/>
      <c r="F361" s="149"/>
      <c r="G361" s="152"/>
      <c r="H361" s="153"/>
      <c r="I361" s="153"/>
      <c r="J361" s="153"/>
      <c r="K361" s="153"/>
      <c r="L361" s="153"/>
      <c r="M361" s="153"/>
      <c r="N361" s="153"/>
      <c r="O361" s="153"/>
      <c r="P361"/>
      <c r="Q361" s="122"/>
      <c r="R361" s="15"/>
      <c r="S361" s="15"/>
      <c r="T361" s="15"/>
    </row>
    <row r="362" spans="2:20" s="5" customFormat="1" x14ac:dyDescent="0.25">
      <c r="B362" s="146"/>
      <c r="C362" s="147"/>
      <c r="D362" s="152"/>
      <c r="E362" s="152"/>
      <c r="F362" s="149"/>
      <c r="G362" s="152"/>
      <c r="H362" s="153"/>
      <c r="I362" s="153"/>
      <c r="J362" s="153"/>
      <c r="K362" s="153"/>
      <c r="L362" s="153"/>
      <c r="M362" s="153"/>
      <c r="N362" s="153"/>
      <c r="O362" s="153"/>
      <c r="P362"/>
      <c r="Q362" s="122"/>
      <c r="R362" s="15"/>
      <c r="S362" s="15"/>
      <c r="T362" s="15"/>
    </row>
    <row r="363" spans="2:20" s="5" customFormat="1" x14ac:dyDescent="0.25">
      <c r="B363" s="146"/>
      <c r="C363" s="147"/>
      <c r="D363" s="152"/>
      <c r="E363" s="152"/>
      <c r="F363" s="149"/>
      <c r="G363" s="152"/>
      <c r="H363" s="153"/>
      <c r="I363" s="153"/>
      <c r="J363" s="153"/>
      <c r="K363" s="153"/>
      <c r="L363" s="153"/>
      <c r="M363" s="153"/>
      <c r="N363" s="153"/>
      <c r="O363" s="153"/>
      <c r="P363"/>
      <c r="Q363" s="122"/>
      <c r="R363" s="15"/>
      <c r="S363" s="15"/>
      <c r="T363" s="15"/>
    </row>
    <row r="364" spans="2:20" s="5" customFormat="1" x14ac:dyDescent="0.25">
      <c r="B364" s="146"/>
      <c r="C364" s="147"/>
      <c r="D364" s="152"/>
      <c r="E364" s="152"/>
      <c r="F364" s="149"/>
      <c r="G364" s="152"/>
      <c r="H364" s="153"/>
      <c r="I364" s="153"/>
      <c r="J364" s="153"/>
      <c r="K364" s="153"/>
      <c r="L364" s="153"/>
      <c r="M364" s="153"/>
      <c r="N364" s="153"/>
      <c r="O364" s="153"/>
      <c r="P364"/>
      <c r="Q364" s="122"/>
      <c r="R364" s="15"/>
      <c r="S364" s="15"/>
      <c r="T364" s="15"/>
    </row>
    <row r="365" spans="2:20" s="5" customFormat="1" x14ac:dyDescent="0.25">
      <c r="B365" s="146"/>
      <c r="C365" s="147"/>
      <c r="D365" s="152"/>
      <c r="E365" s="152"/>
      <c r="F365" s="149"/>
      <c r="G365" s="152"/>
      <c r="H365" s="153"/>
      <c r="I365" s="153"/>
      <c r="J365" s="153"/>
      <c r="K365" s="153"/>
      <c r="L365" s="153"/>
      <c r="M365" s="153"/>
      <c r="N365" s="153"/>
      <c r="O365" s="153"/>
      <c r="P365"/>
      <c r="Q365" s="122"/>
      <c r="R365" s="15"/>
      <c r="S365" s="15"/>
      <c r="T365" s="15"/>
    </row>
    <row r="366" spans="2:20" s="5" customFormat="1" x14ac:dyDescent="0.25">
      <c r="B366" s="146"/>
      <c r="C366" s="147"/>
      <c r="D366" s="152"/>
      <c r="E366" s="152"/>
      <c r="F366" s="149"/>
      <c r="G366" s="152"/>
      <c r="H366" s="153"/>
      <c r="I366" s="153"/>
      <c r="J366" s="153"/>
      <c r="K366" s="153"/>
      <c r="L366" s="153"/>
      <c r="M366" s="153"/>
      <c r="N366" s="153"/>
      <c r="O366" s="153"/>
      <c r="P366"/>
      <c r="Q366" s="122"/>
      <c r="R366" s="15"/>
      <c r="S366" s="15"/>
      <c r="T366" s="15"/>
    </row>
    <row r="367" spans="2:20" s="5" customFormat="1" x14ac:dyDescent="0.25">
      <c r="B367" s="146"/>
      <c r="C367" s="147"/>
      <c r="D367" s="152"/>
      <c r="E367" s="152"/>
      <c r="F367" s="149"/>
      <c r="G367" s="152"/>
      <c r="H367" s="153"/>
      <c r="I367" s="153"/>
      <c r="J367" s="153"/>
      <c r="K367" s="153"/>
      <c r="L367" s="153"/>
      <c r="M367" s="153"/>
      <c r="N367" s="153"/>
      <c r="O367" s="153"/>
      <c r="P367"/>
      <c r="Q367" s="122"/>
      <c r="R367" s="15"/>
      <c r="S367" s="15"/>
      <c r="T367" s="15"/>
    </row>
    <row r="368" spans="2:20" s="5" customFormat="1" x14ac:dyDescent="0.25">
      <c r="B368" s="146"/>
      <c r="C368" s="147"/>
      <c r="D368" s="152"/>
      <c r="E368" s="152"/>
      <c r="F368" s="149"/>
      <c r="G368" s="152"/>
      <c r="H368" s="153"/>
      <c r="I368" s="153"/>
      <c r="J368" s="153"/>
      <c r="K368" s="153"/>
      <c r="L368" s="153"/>
      <c r="M368" s="153"/>
      <c r="N368" s="153"/>
      <c r="O368" s="153"/>
      <c r="P368"/>
      <c r="Q368" s="122"/>
      <c r="R368" s="15"/>
      <c r="S368" s="15"/>
      <c r="T368" s="15"/>
    </row>
    <row r="369" spans="2:20" s="5" customFormat="1" x14ac:dyDescent="0.25">
      <c r="B369" s="146"/>
      <c r="C369" s="147"/>
      <c r="D369" s="152"/>
      <c r="E369" s="152"/>
      <c r="F369" s="149"/>
      <c r="G369" s="152"/>
      <c r="H369" s="153"/>
      <c r="I369" s="153"/>
      <c r="J369" s="153"/>
      <c r="K369" s="153"/>
      <c r="L369" s="153"/>
      <c r="M369" s="153"/>
      <c r="N369" s="153"/>
      <c r="O369" s="153"/>
      <c r="P369"/>
      <c r="Q369" s="122"/>
      <c r="R369" s="15"/>
      <c r="S369" s="15"/>
      <c r="T369" s="15"/>
    </row>
    <row r="370" spans="2:20" s="5" customFormat="1" x14ac:dyDescent="0.25">
      <c r="B370" s="146"/>
      <c r="C370" s="147"/>
      <c r="D370" s="152"/>
      <c r="E370" s="152"/>
      <c r="F370" s="149"/>
      <c r="G370" s="152"/>
      <c r="H370" s="153"/>
      <c r="I370" s="153"/>
      <c r="J370" s="153"/>
      <c r="K370" s="153"/>
      <c r="L370" s="153"/>
      <c r="M370" s="153"/>
      <c r="N370" s="153"/>
      <c r="O370" s="153"/>
      <c r="P370"/>
      <c r="Q370" s="122"/>
      <c r="R370" s="15"/>
      <c r="S370" s="15"/>
      <c r="T370" s="15"/>
    </row>
    <row r="371" spans="2:20" s="5" customFormat="1" x14ac:dyDescent="0.25">
      <c r="B371" s="146"/>
      <c r="C371" s="147"/>
      <c r="D371" s="152"/>
      <c r="E371" s="152"/>
      <c r="F371" s="149"/>
      <c r="G371" s="152"/>
      <c r="H371" s="153"/>
      <c r="I371" s="153"/>
      <c r="J371" s="153"/>
      <c r="K371" s="153"/>
      <c r="L371" s="153"/>
      <c r="M371" s="153"/>
      <c r="N371" s="153"/>
      <c r="O371" s="153"/>
      <c r="P371"/>
      <c r="Q371" s="122"/>
      <c r="R371" s="15"/>
      <c r="S371" s="15"/>
      <c r="T371" s="15"/>
    </row>
    <row r="372" spans="2:20" s="5" customFormat="1" x14ac:dyDescent="0.25">
      <c r="B372" s="146"/>
      <c r="C372" s="147"/>
      <c r="D372" s="152"/>
      <c r="E372" s="152"/>
      <c r="F372" s="149"/>
      <c r="G372" s="152"/>
      <c r="H372" s="153"/>
      <c r="I372" s="153"/>
      <c r="J372" s="153"/>
      <c r="K372" s="153"/>
      <c r="L372" s="153"/>
      <c r="M372" s="153"/>
      <c r="N372" s="153"/>
      <c r="O372" s="153"/>
      <c r="P372"/>
      <c r="Q372" s="122"/>
      <c r="R372" s="15"/>
      <c r="S372" s="15"/>
      <c r="T372" s="15"/>
    </row>
    <row r="373" spans="2:20" s="5" customFormat="1" x14ac:dyDescent="0.25">
      <c r="B373" s="146"/>
      <c r="C373" s="147"/>
      <c r="D373" s="152"/>
      <c r="E373" s="152"/>
      <c r="F373" s="149"/>
      <c r="G373" s="152"/>
      <c r="H373" s="153"/>
      <c r="I373" s="153"/>
      <c r="J373" s="153"/>
      <c r="K373" s="153"/>
      <c r="L373" s="153"/>
      <c r="M373" s="153"/>
      <c r="N373" s="153"/>
      <c r="O373" s="153"/>
      <c r="P373"/>
      <c r="Q373" s="122"/>
      <c r="R373" s="15"/>
      <c r="S373" s="15"/>
      <c r="T373" s="15"/>
    </row>
    <row r="374" spans="2:20" s="5" customFormat="1" x14ac:dyDescent="0.25">
      <c r="B374" s="146"/>
      <c r="C374" s="147"/>
      <c r="D374" s="152"/>
      <c r="E374" s="152"/>
      <c r="F374" s="149"/>
      <c r="G374" s="152"/>
      <c r="H374" s="153"/>
      <c r="I374" s="153"/>
      <c r="J374" s="153"/>
      <c r="K374" s="153"/>
      <c r="L374" s="153"/>
      <c r="M374" s="153"/>
      <c r="N374" s="153"/>
      <c r="O374" s="153"/>
      <c r="P374"/>
      <c r="Q374" s="122"/>
      <c r="R374" s="15"/>
      <c r="S374" s="15"/>
      <c r="T374" s="15"/>
    </row>
    <row r="375" spans="2:20" s="5" customFormat="1" x14ac:dyDescent="0.25">
      <c r="B375" s="146"/>
      <c r="C375" s="147"/>
      <c r="D375" s="152"/>
      <c r="E375" s="152"/>
      <c r="F375" s="149"/>
      <c r="G375" s="152"/>
      <c r="H375" s="153"/>
      <c r="I375" s="153"/>
      <c r="J375" s="153"/>
      <c r="K375" s="153"/>
      <c r="L375" s="153"/>
      <c r="M375" s="153"/>
      <c r="N375" s="153"/>
      <c r="O375" s="153"/>
      <c r="P375"/>
      <c r="Q375" s="122"/>
      <c r="R375" s="15"/>
      <c r="S375" s="15"/>
      <c r="T375" s="15"/>
    </row>
    <row r="376" spans="2:20" s="5" customFormat="1" x14ac:dyDescent="0.25">
      <c r="B376" s="146"/>
      <c r="C376" s="147"/>
      <c r="D376" s="152"/>
      <c r="E376" s="152"/>
      <c r="F376" s="149"/>
      <c r="G376" s="152"/>
      <c r="H376" s="153"/>
      <c r="I376" s="153"/>
      <c r="J376" s="153"/>
      <c r="K376" s="153"/>
      <c r="L376" s="153"/>
      <c r="M376" s="153"/>
      <c r="N376" s="153"/>
      <c r="O376" s="153"/>
      <c r="P376"/>
      <c r="Q376" s="122"/>
      <c r="R376" s="15"/>
      <c r="S376" s="15"/>
      <c r="T376" s="15"/>
    </row>
    <row r="377" spans="2:20" s="5" customFormat="1" x14ac:dyDescent="0.25">
      <c r="B377" s="146"/>
      <c r="C377" s="147"/>
      <c r="D377" s="152"/>
      <c r="E377" s="152"/>
      <c r="F377" s="149"/>
      <c r="G377" s="152"/>
      <c r="H377" s="153"/>
      <c r="I377" s="153"/>
      <c r="J377" s="153"/>
      <c r="K377" s="153"/>
      <c r="L377" s="153"/>
      <c r="M377" s="153"/>
      <c r="N377" s="153"/>
      <c r="O377" s="153"/>
      <c r="P377"/>
      <c r="Q377" s="122"/>
      <c r="R377" s="15"/>
      <c r="S377" s="15"/>
      <c r="T377" s="15"/>
    </row>
    <row r="378" spans="2:20" s="5" customFormat="1" x14ac:dyDescent="0.25">
      <c r="B378" s="146"/>
      <c r="C378" s="147"/>
      <c r="D378" s="152"/>
      <c r="E378" s="152"/>
      <c r="F378" s="149"/>
      <c r="G378" s="152"/>
      <c r="H378" s="153"/>
      <c r="I378" s="153"/>
      <c r="J378" s="153"/>
      <c r="K378" s="153"/>
      <c r="L378" s="153"/>
      <c r="M378" s="153"/>
      <c r="N378" s="153"/>
      <c r="O378" s="153"/>
      <c r="P378"/>
      <c r="Q378" s="122"/>
      <c r="R378" s="15"/>
      <c r="S378" s="15"/>
      <c r="T378" s="15"/>
    </row>
    <row r="379" spans="2:20" s="5" customFormat="1" x14ac:dyDescent="0.25">
      <c r="B379" s="146"/>
      <c r="C379" s="147"/>
      <c r="D379" s="152"/>
      <c r="E379" s="152"/>
      <c r="F379" s="149"/>
      <c r="G379" s="152"/>
      <c r="H379" s="153"/>
      <c r="I379" s="153"/>
      <c r="J379" s="153"/>
      <c r="K379" s="153"/>
      <c r="L379" s="153"/>
      <c r="M379" s="153"/>
      <c r="N379" s="153"/>
      <c r="O379" s="153"/>
      <c r="P379"/>
      <c r="Q379" s="122"/>
      <c r="R379" s="15"/>
      <c r="S379" s="15"/>
      <c r="T379" s="15"/>
    </row>
    <row r="380" spans="2:20" s="5" customFormat="1" x14ac:dyDescent="0.25">
      <c r="B380" s="146"/>
      <c r="C380" s="147"/>
      <c r="D380" s="152"/>
      <c r="E380" s="152"/>
      <c r="F380" s="149"/>
      <c r="G380" s="152"/>
      <c r="H380" s="153"/>
      <c r="I380" s="153"/>
      <c r="J380" s="153"/>
      <c r="K380" s="153"/>
      <c r="L380" s="153"/>
      <c r="M380" s="153"/>
      <c r="N380" s="153"/>
      <c r="O380" s="153"/>
      <c r="P380"/>
      <c r="Q380" s="122"/>
      <c r="R380" s="15"/>
      <c r="S380" s="15"/>
      <c r="T380" s="15"/>
    </row>
    <row r="381" spans="2:20" s="5" customFormat="1" x14ac:dyDescent="0.25">
      <c r="B381" s="146"/>
      <c r="C381" s="147"/>
      <c r="D381" s="152"/>
      <c r="E381" s="152"/>
      <c r="F381" s="149"/>
      <c r="G381" s="152"/>
      <c r="H381" s="153"/>
      <c r="I381" s="153"/>
      <c r="J381" s="153"/>
      <c r="K381" s="153"/>
      <c r="L381" s="153"/>
      <c r="M381" s="153"/>
      <c r="N381" s="153"/>
      <c r="O381" s="153"/>
      <c r="P381"/>
      <c r="Q381" s="122"/>
      <c r="R381" s="15"/>
      <c r="S381" s="15"/>
      <c r="T381" s="15"/>
    </row>
    <row r="382" spans="2:20" s="5" customFormat="1" x14ac:dyDescent="0.25">
      <c r="B382" s="146"/>
      <c r="C382" s="147"/>
      <c r="D382" s="152"/>
      <c r="E382" s="152"/>
      <c r="F382" s="149"/>
      <c r="G382" s="152"/>
      <c r="H382" s="153"/>
      <c r="I382" s="153"/>
      <c r="J382" s="153"/>
      <c r="K382" s="153"/>
      <c r="L382" s="153"/>
      <c r="M382" s="153"/>
      <c r="N382" s="153"/>
      <c r="O382" s="153"/>
      <c r="P382"/>
      <c r="Q382" s="122"/>
      <c r="R382" s="15"/>
      <c r="S382" s="15"/>
      <c r="T382" s="15"/>
    </row>
    <row r="383" spans="2:20" s="5" customFormat="1" x14ac:dyDescent="0.25">
      <c r="B383" s="146"/>
      <c r="C383" s="147"/>
      <c r="D383" s="152"/>
      <c r="E383" s="152"/>
      <c r="F383" s="149"/>
      <c r="G383" s="152"/>
      <c r="H383" s="153"/>
      <c r="I383" s="153"/>
      <c r="J383" s="153"/>
      <c r="K383" s="153"/>
      <c r="L383" s="153"/>
      <c r="M383" s="153"/>
      <c r="N383" s="153"/>
      <c r="O383" s="153"/>
      <c r="P383"/>
      <c r="Q383" s="122"/>
      <c r="R383" s="15"/>
      <c r="S383" s="15"/>
      <c r="T383" s="15"/>
    </row>
    <row r="384" spans="2:20" s="5" customFormat="1" x14ac:dyDescent="0.25">
      <c r="B384" s="146"/>
      <c r="C384" s="147"/>
      <c r="D384" s="152"/>
      <c r="E384" s="152"/>
      <c r="F384" s="149"/>
      <c r="G384" s="152"/>
      <c r="H384" s="153"/>
      <c r="I384" s="153"/>
      <c r="J384" s="153"/>
      <c r="K384" s="153"/>
      <c r="L384" s="153"/>
      <c r="M384" s="153"/>
      <c r="N384" s="153"/>
      <c r="O384" s="153"/>
      <c r="P384"/>
      <c r="Q384" s="122"/>
      <c r="R384" s="15"/>
      <c r="S384" s="15"/>
      <c r="T384" s="15"/>
    </row>
    <row r="385" spans="2:20" s="5" customFormat="1" x14ac:dyDescent="0.25">
      <c r="B385" s="146"/>
      <c r="C385" s="147"/>
      <c r="D385" s="152"/>
      <c r="E385" s="152"/>
      <c r="F385" s="149"/>
      <c r="G385" s="152"/>
      <c r="H385" s="153"/>
      <c r="I385" s="153"/>
      <c r="J385" s="153"/>
      <c r="K385" s="153"/>
      <c r="L385" s="153"/>
      <c r="M385" s="153"/>
      <c r="N385" s="153"/>
      <c r="O385" s="153"/>
      <c r="P385"/>
      <c r="Q385" s="122"/>
      <c r="R385" s="15"/>
      <c r="S385" s="15"/>
      <c r="T385" s="15"/>
    </row>
    <row r="386" spans="2:20" s="5" customFormat="1" x14ac:dyDescent="0.25">
      <c r="B386" s="146"/>
      <c r="C386" s="147"/>
      <c r="D386" s="152"/>
      <c r="E386" s="152"/>
      <c r="F386" s="149"/>
      <c r="G386" s="152"/>
      <c r="H386" s="153"/>
      <c r="I386" s="153"/>
      <c r="J386" s="153"/>
      <c r="K386" s="153"/>
      <c r="L386" s="153"/>
      <c r="M386" s="153"/>
      <c r="N386" s="153"/>
      <c r="O386" s="153"/>
      <c r="P386"/>
      <c r="Q386" s="122"/>
      <c r="R386" s="15"/>
      <c r="S386" s="15"/>
      <c r="T386" s="15"/>
    </row>
    <row r="387" spans="2:20" s="5" customFormat="1" x14ac:dyDescent="0.25">
      <c r="B387" s="146"/>
      <c r="C387" s="147"/>
      <c r="D387" s="152"/>
      <c r="E387" s="152"/>
      <c r="F387" s="149"/>
      <c r="G387" s="152"/>
      <c r="H387" s="153"/>
      <c r="I387" s="153"/>
      <c r="J387" s="153"/>
      <c r="K387" s="153"/>
      <c r="L387" s="153"/>
      <c r="M387" s="153"/>
      <c r="N387" s="153"/>
      <c r="O387" s="153"/>
      <c r="P387"/>
      <c r="Q387" s="122"/>
      <c r="R387" s="15"/>
      <c r="S387" s="15"/>
      <c r="T387" s="15"/>
    </row>
    <row r="388" spans="2:20" s="5" customFormat="1" x14ac:dyDescent="0.25">
      <c r="B388" s="146"/>
      <c r="C388" s="147"/>
      <c r="D388" s="152"/>
      <c r="E388" s="152"/>
      <c r="F388" s="149"/>
      <c r="G388" s="152"/>
      <c r="H388" s="153"/>
      <c r="I388" s="153"/>
      <c r="J388" s="153"/>
      <c r="K388" s="153"/>
      <c r="L388" s="153"/>
      <c r="M388" s="153"/>
      <c r="N388" s="153"/>
      <c r="O388" s="153"/>
      <c r="P388"/>
      <c r="Q388" s="122"/>
      <c r="R388" s="15"/>
      <c r="S388" s="15"/>
      <c r="T388" s="15"/>
    </row>
    <row r="389" spans="2:20" s="5" customFormat="1" x14ac:dyDescent="0.25">
      <c r="B389" s="146"/>
      <c r="C389" s="147"/>
      <c r="D389" s="152"/>
      <c r="E389" s="152"/>
      <c r="F389" s="149"/>
      <c r="G389" s="152"/>
      <c r="H389" s="153"/>
      <c r="I389" s="153"/>
      <c r="J389" s="153"/>
      <c r="K389" s="153"/>
      <c r="L389" s="153"/>
      <c r="M389" s="153"/>
      <c r="N389" s="153"/>
      <c r="O389" s="153"/>
      <c r="P389"/>
      <c r="Q389" s="122"/>
      <c r="R389" s="15"/>
      <c r="S389" s="15"/>
      <c r="T389" s="15"/>
    </row>
    <row r="390" spans="2:20" s="5" customFormat="1" x14ac:dyDescent="0.25">
      <c r="B390" s="146"/>
      <c r="C390" s="147"/>
      <c r="D390" s="152"/>
      <c r="E390" s="152"/>
      <c r="F390" s="149"/>
      <c r="G390" s="152"/>
      <c r="H390" s="153"/>
      <c r="I390" s="153"/>
      <c r="J390" s="153"/>
      <c r="K390" s="153"/>
      <c r="L390" s="153"/>
      <c r="M390" s="153"/>
      <c r="N390" s="153"/>
      <c r="O390" s="153"/>
      <c r="P390"/>
      <c r="Q390" s="122"/>
      <c r="R390" s="15"/>
      <c r="S390" s="15"/>
      <c r="T390" s="15"/>
    </row>
    <row r="391" spans="2:20" s="5" customFormat="1" x14ac:dyDescent="0.25">
      <c r="B391" s="146"/>
      <c r="C391" s="147"/>
      <c r="D391" s="152"/>
      <c r="E391" s="152"/>
      <c r="F391" s="149"/>
      <c r="G391" s="152"/>
      <c r="H391" s="153"/>
      <c r="I391" s="153"/>
      <c r="J391" s="153"/>
      <c r="K391" s="153"/>
      <c r="L391" s="153"/>
      <c r="M391" s="153"/>
      <c r="N391" s="153"/>
      <c r="O391" s="153"/>
      <c r="P391"/>
      <c r="Q391" s="122"/>
      <c r="R391" s="15"/>
      <c r="S391" s="15"/>
      <c r="T391" s="15"/>
    </row>
    <row r="392" spans="2:20" s="5" customFormat="1" x14ac:dyDescent="0.25">
      <c r="B392" s="146"/>
      <c r="C392" s="147"/>
      <c r="D392" s="152"/>
      <c r="E392" s="152"/>
      <c r="F392" s="149"/>
      <c r="G392" s="152"/>
      <c r="H392" s="153"/>
      <c r="I392" s="153"/>
      <c r="J392" s="153"/>
      <c r="K392" s="153"/>
      <c r="L392" s="153"/>
      <c r="M392" s="153"/>
      <c r="N392" s="153"/>
      <c r="O392" s="153"/>
      <c r="P392"/>
      <c r="Q392" s="122"/>
      <c r="R392" s="15"/>
      <c r="S392" s="15"/>
      <c r="T392" s="15"/>
    </row>
    <row r="393" spans="2:20" s="5" customFormat="1" x14ac:dyDescent="0.25">
      <c r="B393" s="146"/>
      <c r="C393" s="147"/>
      <c r="D393" s="152"/>
      <c r="E393" s="152"/>
      <c r="F393" s="149"/>
      <c r="G393" s="152"/>
      <c r="H393" s="153"/>
      <c r="I393" s="153"/>
      <c r="J393" s="153"/>
      <c r="K393" s="153"/>
      <c r="L393" s="153"/>
      <c r="M393" s="153"/>
      <c r="N393" s="153"/>
      <c r="O393" s="153"/>
      <c r="P393"/>
      <c r="Q393" s="122"/>
      <c r="R393" s="15"/>
      <c r="S393" s="15"/>
      <c r="T393" s="15"/>
    </row>
    <row r="394" spans="2:20" s="5" customFormat="1" x14ac:dyDescent="0.25">
      <c r="B394" s="146"/>
      <c r="C394" s="147"/>
      <c r="D394" s="152"/>
      <c r="E394" s="152"/>
      <c r="F394" s="149"/>
      <c r="G394" s="152"/>
      <c r="H394" s="153"/>
      <c r="I394" s="153"/>
      <c r="J394" s="153"/>
      <c r="K394" s="153"/>
      <c r="L394" s="153"/>
      <c r="M394" s="153"/>
      <c r="N394" s="153"/>
      <c r="O394" s="153"/>
      <c r="P394"/>
      <c r="Q394" s="122"/>
      <c r="R394" s="15"/>
      <c r="S394" s="15"/>
      <c r="T394" s="15"/>
    </row>
    <row r="395" spans="2:20" s="5" customFormat="1" x14ac:dyDescent="0.25">
      <c r="B395" s="146"/>
      <c r="C395" s="147"/>
      <c r="D395" s="152"/>
      <c r="E395" s="152"/>
      <c r="F395" s="149"/>
      <c r="G395" s="152"/>
      <c r="H395" s="153"/>
      <c r="I395" s="153"/>
      <c r="J395" s="153"/>
      <c r="K395" s="153"/>
      <c r="L395" s="153"/>
      <c r="M395" s="153"/>
      <c r="N395" s="153"/>
      <c r="O395" s="153"/>
      <c r="P395"/>
      <c r="Q395" s="122"/>
      <c r="R395" s="15"/>
      <c r="S395" s="15"/>
      <c r="T395" s="15"/>
    </row>
    <row r="396" spans="2:20" s="5" customFormat="1" x14ac:dyDescent="0.25">
      <c r="B396" s="146"/>
      <c r="C396" s="147"/>
      <c r="D396" s="152"/>
      <c r="E396" s="152"/>
      <c r="F396" s="149"/>
      <c r="G396" s="152"/>
      <c r="H396" s="153"/>
      <c r="I396" s="153"/>
      <c r="J396" s="153"/>
      <c r="K396" s="153"/>
      <c r="L396" s="153"/>
      <c r="M396" s="153"/>
      <c r="N396" s="153"/>
      <c r="O396" s="153"/>
      <c r="P396"/>
      <c r="Q396" s="122"/>
      <c r="R396" s="15"/>
      <c r="S396" s="15"/>
      <c r="T396" s="15"/>
    </row>
    <row r="397" spans="2:20" s="5" customFormat="1" x14ac:dyDescent="0.25">
      <c r="B397" s="146"/>
      <c r="C397" s="147"/>
      <c r="D397" s="152"/>
      <c r="E397" s="152"/>
      <c r="F397" s="149"/>
      <c r="G397" s="152"/>
      <c r="H397" s="153"/>
      <c r="I397" s="153"/>
      <c r="J397" s="153"/>
      <c r="K397" s="153"/>
      <c r="L397" s="153"/>
      <c r="M397" s="153"/>
      <c r="N397" s="153"/>
      <c r="O397" s="153"/>
      <c r="P397"/>
      <c r="Q397" s="122"/>
      <c r="R397" s="15"/>
      <c r="S397" s="15"/>
      <c r="T397" s="15"/>
    </row>
    <row r="398" spans="2:20" s="5" customFormat="1" x14ac:dyDescent="0.25">
      <c r="B398" s="146"/>
      <c r="C398" s="147"/>
      <c r="D398" s="152"/>
      <c r="E398" s="152"/>
      <c r="F398" s="149"/>
      <c r="G398" s="152"/>
      <c r="H398" s="153"/>
      <c r="I398" s="153"/>
      <c r="J398" s="153"/>
      <c r="K398" s="153"/>
      <c r="L398" s="153"/>
      <c r="M398" s="153"/>
      <c r="N398" s="153"/>
      <c r="O398" s="153"/>
      <c r="P398"/>
      <c r="Q398" s="122"/>
      <c r="R398" s="15"/>
      <c r="S398" s="15"/>
      <c r="T398" s="15"/>
    </row>
    <row r="399" spans="2:20" s="5" customFormat="1" x14ac:dyDescent="0.25">
      <c r="B399" s="146"/>
      <c r="C399" s="147"/>
      <c r="D399" s="152"/>
      <c r="E399" s="152"/>
      <c r="F399" s="149"/>
      <c r="G399" s="152"/>
      <c r="H399" s="153"/>
      <c r="I399" s="153"/>
      <c r="J399" s="153"/>
      <c r="K399" s="153"/>
      <c r="L399" s="153"/>
      <c r="M399" s="153"/>
      <c r="N399" s="153"/>
      <c r="O399" s="153"/>
      <c r="P399"/>
      <c r="Q399" s="122"/>
      <c r="R399" s="15"/>
      <c r="S399" s="15"/>
      <c r="T399" s="15"/>
    </row>
    <row r="400" spans="2:20" s="5" customFormat="1" x14ac:dyDescent="0.25">
      <c r="B400" s="146"/>
      <c r="C400" s="147"/>
      <c r="D400" s="152"/>
      <c r="E400" s="152"/>
      <c r="F400" s="149"/>
      <c r="G400" s="152"/>
      <c r="H400" s="153"/>
      <c r="I400" s="153"/>
      <c r="J400" s="153"/>
      <c r="K400" s="153"/>
      <c r="L400" s="153"/>
      <c r="M400" s="153"/>
      <c r="N400" s="153"/>
      <c r="O400" s="153"/>
      <c r="P400"/>
      <c r="Q400" s="122"/>
      <c r="R400" s="15"/>
      <c r="S400" s="15"/>
      <c r="T400" s="15"/>
    </row>
    <row r="401" spans="2:20" s="5" customFormat="1" x14ac:dyDescent="0.25">
      <c r="B401" s="146"/>
      <c r="C401" s="147"/>
      <c r="D401" s="152"/>
      <c r="E401" s="152"/>
      <c r="F401" s="149"/>
      <c r="G401" s="152"/>
      <c r="H401" s="153"/>
      <c r="I401" s="153"/>
      <c r="J401" s="153"/>
      <c r="K401" s="153"/>
      <c r="L401" s="153"/>
      <c r="M401" s="153"/>
      <c r="N401" s="153"/>
      <c r="O401" s="153"/>
      <c r="P401"/>
      <c r="Q401" s="122"/>
      <c r="R401" s="15"/>
      <c r="S401" s="15"/>
      <c r="T401" s="15"/>
    </row>
    <row r="402" spans="2:20" s="5" customFormat="1" x14ac:dyDescent="0.25">
      <c r="B402" s="146"/>
      <c r="C402" s="147"/>
      <c r="D402" s="152"/>
      <c r="E402" s="152"/>
      <c r="F402" s="149"/>
      <c r="G402" s="152"/>
      <c r="H402" s="153"/>
      <c r="I402" s="153"/>
      <c r="J402" s="153"/>
      <c r="K402" s="153"/>
      <c r="L402" s="153"/>
      <c r="M402" s="153"/>
      <c r="N402" s="153"/>
      <c r="O402" s="153"/>
      <c r="P402"/>
      <c r="Q402" s="122"/>
      <c r="R402" s="15"/>
      <c r="S402" s="15"/>
      <c r="T402" s="15"/>
    </row>
    <row r="403" spans="2:20" s="5" customFormat="1" x14ac:dyDescent="0.25">
      <c r="B403" s="146"/>
      <c r="C403" s="147"/>
      <c r="D403" s="152"/>
      <c r="E403" s="152"/>
      <c r="F403" s="149"/>
      <c r="G403" s="152"/>
      <c r="H403" s="153"/>
      <c r="I403" s="153"/>
      <c r="J403" s="153"/>
      <c r="K403" s="153"/>
      <c r="L403" s="153"/>
      <c r="M403" s="153"/>
      <c r="N403" s="153"/>
      <c r="O403" s="153"/>
      <c r="P403"/>
      <c r="Q403" s="122"/>
      <c r="R403" s="15"/>
      <c r="S403" s="15"/>
      <c r="T403" s="15"/>
    </row>
    <row r="404" spans="2:20" s="5" customFormat="1" x14ac:dyDescent="0.25">
      <c r="B404" s="146"/>
      <c r="C404" s="147"/>
      <c r="D404" s="152"/>
      <c r="E404" s="152"/>
      <c r="F404" s="149"/>
      <c r="G404" s="152"/>
      <c r="H404" s="153"/>
      <c r="I404" s="153"/>
      <c r="J404" s="153"/>
      <c r="K404" s="153"/>
      <c r="L404" s="153"/>
      <c r="M404" s="153"/>
      <c r="N404" s="153"/>
      <c r="O404" s="153"/>
      <c r="P404"/>
      <c r="Q404" s="122"/>
      <c r="R404" s="15"/>
      <c r="S404" s="15"/>
      <c r="T404" s="15"/>
    </row>
    <row r="405" spans="2:20" s="5" customFormat="1" x14ac:dyDescent="0.25">
      <c r="B405" s="146"/>
      <c r="C405" s="147"/>
      <c r="D405" s="152"/>
      <c r="E405" s="152"/>
      <c r="F405" s="149"/>
      <c r="G405" s="152"/>
      <c r="H405" s="153"/>
      <c r="I405" s="153"/>
      <c r="J405" s="153"/>
      <c r="K405" s="153"/>
      <c r="L405" s="153"/>
      <c r="M405" s="153"/>
      <c r="N405" s="153"/>
      <c r="O405" s="153"/>
      <c r="P405"/>
      <c r="Q405" s="122"/>
      <c r="R405" s="15"/>
      <c r="S405" s="15"/>
      <c r="T405" s="15"/>
    </row>
    <row r="406" spans="2:20" s="5" customFormat="1" x14ac:dyDescent="0.25">
      <c r="B406" s="146"/>
      <c r="C406" s="147"/>
      <c r="D406" s="152"/>
      <c r="E406" s="152"/>
      <c r="F406" s="149"/>
      <c r="G406" s="152"/>
      <c r="H406" s="153"/>
      <c r="I406" s="153"/>
      <c r="J406" s="153"/>
      <c r="K406" s="153"/>
      <c r="L406" s="153"/>
      <c r="M406" s="153"/>
      <c r="N406" s="153"/>
      <c r="O406" s="153"/>
      <c r="P406"/>
      <c r="Q406" s="122"/>
      <c r="R406" s="15"/>
      <c r="S406" s="15"/>
      <c r="T406" s="15"/>
    </row>
    <row r="407" spans="2:20" s="5" customFormat="1" x14ac:dyDescent="0.25">
      <c r="B407" s="146"/>
      <c r="C407" s="147"/>
      <c r="D407" s="152"/>
      <c r="E407" s="152"/>
      <c r="F407" s="149"/>
      <c r="G407" s="152"/>
      <c r="H407" s="153"/>
      <c r="I407" s="153"/>
      <c r="J407" s="153"/>
      <c r="K407" s="153"/>
      <c r="L407" s="153"/>
      <c r="M407" s="153"/>
      <c r="N407" s="153"/>
      <c r="O407" s="153"/>
      <c r="P407"/>
      <c r="Q407" s="122"/>
      <c r="R407" s="15"/>
      <c r="S407" s="15"/>
      <c r="T407" s="15"/>
    </row>
    <row r="408" spans="2:20" s="5" customFormat="1" x14ac:dyDescent="0.25">
      <c r="B408" s="146"/>
      <c r="C408" s="147"/>
      <c r="D408" s="152"/>
      <c r="E408" s="152"/>
      <c r="F408" s="149"/>
      <c r="G408" s="152"/>
      <c r="H408" s="153"/>
      <c r="I408" s="153"/>
      <c r="J408" s="153"/>
      <c r="K408" s="153"/>
      <c r="L408" s="153"/>
      <c r="M408" s="153"/>
      <c r="N408" s="153"/>
      <c r="O408" s="153"/>
      <c r="P408"/>
      <c r="Q408" s="122"/>
      <c r="R408" s="15"/>
      <c r="S408" s="15"/>
      <c r="T408" s="15"/>
    </row>
    <row r="409" spans="2:20" s="5" customFormat="1" x14ac:dyDescent="0.25">
      <c r="B409" s="146"/>
      <c r="C409" s="147"/>
      <c r="D409" s="152"/>
      <c r="E409" s="152"/>
      <c r="F409" s="149"/>
      <c r="G409" s="152"/>
      <c r="H409" s="153"/>
      <c r="I409" s="153"/>
      <c r="J409" s="153"/>
      <c r="K409" s="153"/>
      <c r="L409" s="153"/>
      <c r="M409" s="153"/>
      <c r="N409" s="153"/>
      <c r="O409" s="153"/>
      <c r="P409"/>
      <c r="Q409" s="122"/>
      <c r="R409" s="15"/>
      <c r="S409" s="15"/>
      <c r="T409" s="15"/>
    </row>
    <row r="410" spans="2:20" s="5" customFormat="1" x14ac:dyDescent="0.25">
      <c r="B410" s="146"/>
      <c r="C410" s="147"/>
      <c r="D410" s="152"/>
      <c r="E410" s="152"/>
      <c r="F410" s="149"/>
      <c r="G410" s="152"/>
      <c r="H410" s="153"/>
      <c r="I410" s="153"/>
      <c r="J410" s="153"/>
      <c r="K410" s="153"/>
      <c r="L410" s="153"/>
      <c r="M410" s="153"/>
      <c r="N410" s="153"/>
      <c r="O410" s="153"/>
      <c r="P410"/>
      <c r="Q410" s="122"/>
      <c r="R410" s="15"/>
      <c r="S410" s="15"/>
      <c r="T410" s="15"/>
    </row>
    <row r="411" spans="2:20" s="5" customFormat="1" x14ac:dyDescent="0.25">
      <c r="B411" s="146"/>
      <c r="C411" s="147"/>
      <c r="D411" s="152"/>
      <c r="E411" s="152"/>
      <c r="F411" s="149"/>
      <c r="G411" s="152"/>
      <c r="H411" s="153"/>
      <c r="I411" s="153"/>
      <c r="J411" s="153"/>
      <c r="K411" s="153"/>
      <c r="L411" s="153"/>
      <c r="M411" s="153"/>
      <c r="N411" s="153"/>
      <c r="O411" s="153"/>
      <c r="P411"/>
      <c r="Q411" s="122"/>
      <c r="R411" s="15"/>
      <c r="S411" s="15"/>
      <c r="T411" s="15"/>
    </row>
    <row r="412" spans="2:20" s="5" customFormat="1" x14ac:dyDescent="0.25">
      <c r="B412" s="146"/>
      <c r="C412" s="147"/>
      <c r="D412" s="152"/>
      <c r="E412" s="152"/>
      <c r="F412" s="149"/>
      <c r="G412" s="152"/>
      <c r="H412" s="153"/>
      <c r="I412" s="153"/>
      <c r="J412" s="153"/>
      <c r="K412" s="153"/>
      <c r="L412" s="153"/>
      <c r="M412" s="153"/>
      <c r="N412" s="153"/>
      <c r="O412" s="153"/>
      <c r="P412"/>
      <c r="Q412" s="122"/>
      <c r="R412" s="15"/>
      <c r="S412" s="15"/>
      <c r="T412" s="15"/>
    </row>
    <row r="413" spans="2:20" s="5" customFormat="1" x14ac:dyDescent="0.25">
      <c r="B413" s="146"/>
      <c r="C413" s="147"/>
      <c r="D413" s="152"/>
      <c r="E413" s="152"/>
      <c r="F413" s="149"/>
      <c r="G413" s="152"/>
      <c r="H413" s="153"/>
      <c r="I413" s="153"/>
      <c r="J413" s="153"/>
      <c r="K413" s="153"/>
      <c r="L413" s="153"/>
      <c r="M413" s="153"/>
      <c r="N413" s="153"/>
      <c r="O413" s="153"/>
      <c r="P413"/>
      <c r="Q413" s="122"/>
      <c r="R413" s="15"/>
      <c r="S413" s="15"/>
      <c r="T413" s="15"/>
    </row>
    <row r="414" spans="2:20" s="5" customFormat="1" x14ac:dyDescent="0.25">
      <c r="B414" s="146"/>
      <c r="C414" s="147"/>
      <c r="D414" s="152"/>
      <c r="E414" s="152"/>
      <c r="F414" s="149"/>
      <c r="G414" s="152"/>
      <c r="H414" s="153"/>
      <c r="I414" s="153"/>
      <c r="J414" s="153"/>
      <c r="K414" s="153"/>
      <c r="L414" s="153"/>
      <c r="M414" s="153"/>
      <c r="N414" s="153"/>
      <c r="O414" s="153"/>
      <c r="P414"/>
      <c r="Q414" s="122"/>
      <c r="R414" s="15"/>
      <c r="S414" s="15"/>
      <c r="T414" s="15"/>
    </row>
    <row r="415" spans="2:20" s="5" customFormat="1" x14ac:dyDescent="0.25">
      <c r="B415" s="146"/>
      <c r="C415" s="147"/>
      <c r="D415" s="152"/>
      <c r="E415" s="152"/>
      <c r="F415" s="149"/>
      <c r="G415" s="152"/>
      <c r="H415" s="153"/>
      <c r="I415" s="153"/>
      <c r="J415" s="153"/>
      <c r="K415" s="153"/>
      <c r="L415" s="153"/>
      <c r="M415" s="153"/>
      <c r="N415" s="153"/>
      <c r="O415" s="153"/>
      <c r="P415"/>
      <c r="Q415" s="122"/>
      <c r="R415" s="15"/>
      <c r="S415" s="15"/>
      <c r="T415" s="15"/>
    </row>
    <row r="416" spans="2:20" s="5" customFormat="1" x14ac:dyDescent="0.25">
      <c r="B416" s="146"/>
      <c r="C416" s="147"/>
      <c r="D416" s="152"/>
      <c r="E416" s="152"/>
      <c r="F416" s="149"/>
      <c r="G416" s="152"/>
      <c r="H416" s="153"/>
      <c r="I416" s="153"/>
      <c r="J416" s="153"/>
      <c r="K416" s="153"/>
      <c r="L416" s="153"/>
      <c r="M416" s="153"/>
      <c r="N416" s="153"/>
      <c r="O416" s="153"/>
      <c r="P416"/>
      <c r="Q416" s="122"/>
      <c r="R416" s="15"/>
      <c r="S416" s="15"/>
      <c r="T416" s="15"/>
    </row>
    <row r="417" spans="2:20" s="5" customFormat="1" x14ac:dyDescent="0.25">
      <c r="B417" s="146"/>
      <c r="C417" s="147"/>
      <c r="D417" s="152"/>
      <c r="E417" s="152"/>
      <c r="F417" s="149"/>
      <c r="G417" s="152"/>
      <c r="H417" s="153"/>
      <c r="I417" s="153"/>
      <c r="J417" s="153"/>
      <c r="K417" s="153"/>
      <c r="L417" s="153"/>
      <c r="M417" s="153"/>
      <c r="N417" s="153"/>
      <c r="O417" s="153"/>
      <c r="P417"/>
      <c r="Q417" s="122"/>
      <c r="R417" s="15"/>
      <c r="S417" s="15"/>
      <c r="T417" s="15"/>
    </row>
    <row r="418" spans="2:20" s="5" customFormat="1" x14ac:dyDescent="0.25">
      <c r="B418" s="146"/>
      <c r="C418" s="147"/>
      <c r="D418" s="152"/>
      <c r="E418" s="152"/>
      <c r="F418" s="149"/>
      <c r="G418" s="152"/>
      <c r="H418" s="153"/>
      <c r="I418" s="153"/>
      <c r="J418" s="153"/>
      <c r="K418" s="153"/>
      <c r="L418" s="153"/>
      <c r="M418" s="153"/>
      <c r="N418" s="153"/>
      <c r="O418" s="153"/>
      <c r="P418"/>
      <c r="Q418" s="122"/>
      <c r="R418" s="15"/>
      <c r="S418" s="15"/>
      <c r="T418" s="15"/>
    </row>
    <row r="419" spans="2:20" s="5" customFormat="1" x14ac:dyDescent="0.25">
      <c r="B419" s="146"/>
      <c r="C419" s="147"/>
      <c r="D419" s="152"/>
      <c r="E419" s="152"/>
      <c r="F419" s="149"/>
      <c r="G419" s="152"/>
      <c r="H419" s="153"/>
      <c r="I419" s="153"/>
      <c r="J419" s="153"/>
      <c r="K419" s="153"/>
      <c r="L419" s="153"/>
      <c r="M419" s="153"/>
      <c r="N419" s="153"/>
      <c r="O419" s="153"/>
      <c r="P419"/>
      <c r="Q419" s="122"/>
      <c r="R419" s="15"/>
      <c r="S419" s="15"/>
      <c r="T419" s="15"/>
    </row>
    <row r="420" spans="2:20" s="5" customFormat="1" x14ac:dyDescent="0.25">
      <c r="B420" s="146"/>
      <c r="C420" s="147"/>
      <c r="D420" s="152"/>
      <c r="E420" s="152"/>
      <c r="F420" s="149"/>
      <c r="G420" s="152"/>
      <c r="H420" s="153"/>
      <c r="I420" s="153"/>
      <c r="J420" s="153"/>
      <c r="K420" s="153"/>
      <c r="L420" s="153"/>
      <c r="M420" s="153"/>
      <c r="N420" s="153"/>
      <c r="O420" s="153"/>
      <c r="P420"/>
      <c r="Q420" s="122"/>
      <c r="R420" s="15"/>
      <c r="S420" s="15"/>
      <c r="T420" s="15"/>
    </row>
    <row r="421" spans="2:20" s="5" customFormat="1" x14ac:dyDescent="0.25">
      <c r="B421" s="146"/>
      <c r="C421" s="147"/>
      <c r="D421" s="152"/>
      <c r="E421" s="152"/>
      <c r="F421" s="149"/>
      <c r="G421" s="152"/>
      <c r="H421" s="153"/>
      <c r="I421" s="153"/>
      <c r="J421" s="153"/>
      <c r="K421" s="153"/>
      <c r="L421" s="153"/>
      <c r="M421" s="153"/>
      <c r="N421" s="153"/>
      <c r="O421" s="153"/>
      <c r="P421"/>
      <c r="Q421" s="122"/>
      <c r="R421" s="15"/>
      <c r="S421" s="15"/>
      <c r="T421" s="15"/>
    </row>
    <row r="422" spans="2:20" s="5" customFormat="1" x14ac:dyDescent="0.25">
      <c r="B422" s="146"/>
      <c r="C422" s="147"/>
      <c r="D422" s="152"/>
      <c r="E422" s="152"/>
      <c r="F422" s="149"/>
      <c r="G422" s="152"/>
      <c r="H422" s="153"/>
      <c r="I422" s="153"/>
      <c r="J422" s="153"/>
      <c r="K422" s="153"/>
      <c r="L422" s="153"/>
      <c r="M422" s="153"/>
      <c r="N422" s="153"/>
      <c r="O422" s="153"/>
      <c r="P422"/>
      <c r="Q422" s="122"/>
      <c r="R422" s="15"/>
      <c r="S422" s="15"/>
      <c r="T422" s="15"/>
    </row>
    <row r="423" spans="2:20" s="5" customFormat="1" x14ac:dyDescent="0.25">
      <c r="B423" s="146"/>
      <c r="C423" s="147"/>
      <c r="D423" s="152"/>
      <c r="E423" s="152"/>
      <c r="F423" s="149"/>
      <c r="G423" s="152"/>
      <c r="H423" s="153"/>
      <c r="I423" s="153"/>
      <c r="J423" s="153"/>
      <c r="K423" s="153"/>
      <c r="L423" s="153"/>
      <c r="M423" s="153"/>
      <c r="N423" s="153"/>
      <c r="O423" s="153"/>
      <c r="P423"/>
      <c r="Q423" s="122"/>
      <c r="R423" s="15"/>
      <c r="S423" s="15"/>
      <c r="T423" s="15"/>
    </row>
    <row r="424" spans="2:20" s="5" customFormat="1" x14ac:dyDescent="0.25">
      <c r="B424" s="146"/>
      <c r="C424" s="147"/>
      <c r="D424" s="152"/>
      <c r="E424" s="152"/>
      <c r="F424" s="149"/>
      <c r="G424" s="152"/>
      <c r="H424" s="153"/>
      <c r="I424" s="153"/>
      <c r="J424" s="153"/>
      <c r="K424" s="153"/>
      <c r="L424" s="153"/>
      <c r="M424" s="153"/>
      <c r="N424" s="153"/>
      <c r="O424" s="153"/>
      <c r="P424"/>
      <c r="Q424" s="122"/>
      <c r="R424" s="15"/>
      <c r="S424" s="15"/>
      <c r="T424" s="15"/>
    </row>
    <row r="425" spans="2:20" s="5" customFormat="1" x14ac:dyDescent="0.25">
      <c r="B425" s="146"/>
      <c r="C425" s="147"/>
      <c r="D425" s="152"/>
      <c r="E425" s="152"/>
      <c r="F425" s="149"/>
      <c r="G425" s="152"/>
      <c r="H425" s="153"/>
      <c r="I425" s="153"/>
      <c r="J425" s="153"/>
      <c r="K425" s="153"/>
      <c r="L425" s="153"/>
      <c r="M425" s="153"/>
      <c r="N425" s="153"/>
      <c r="O425" s="153"/>
      <c r="P425"/>
      <c r="Q425" s="122"/>
      <c r="R425" s="15"/>
      <c r="S425" s="15"/>
      <c r="T425" s="15"/>
    </row>
    <row r="426" spans="2:20" s="5" customFormat="1" x14ac:dyDescent="0.25">
      <c r="B426" s="146"/>
      <c r="C426" s="147"/>
      <c r="D426" s="152"/>
      <c r="E426" s="152"/>
      <c r="F426" s="149"/>
      <c r="G426" s="152"/>
      <c r="H426" s="153"/>
      <c r="I426" s="153"/>
      <c r="J426" s="153"/>
      <c r="K426" s="153"/>
      <c r="L426" s="153"/>
      <c r="M426" s="153"/>
      <c r="N426" s="153"/>
      <c r="O426" s="153"/>
      <c r="P426"/>
      <c r="Q426" s="122"/>
      <c r="R426" s="15"/>
      <c r="S426" s="15"/>
      <c r="T426" s="15"/>
    </row>
    <row r="427" spans="2:20" s="5" customFormat="1" x14ac:dyDescent="0.25">
      <c r="B427" s="146"/>
      <c r="C427" s="147"/>
      <c r="D427" s="152"/>
      <c r="E427" s="152"/>
      <c r="F427" s="149"/>
      <c r="G427" s="152"/>
      <c r="H427" s="153"/>
      <c r="I427" s="153"/>
      <c r="J427" s="153"/>
      <c r="K427" s="153"/>
      <c r="L427" s="153"/>
      <c r="M427" s="153"/>
      <c r="N427" s="153"/>
      <c r="O427" s="153"/>
      <c r="P427"/>
      <c r="Q427" s="122"/>
      <c r="R427" s="15"/>
      <c r="S427" s="15"/>
      <c r="T427" s="15"/>
    </row>
    <row r="428" spans="2:20" s="5" customFormat="1" x14ac:dyDescent="0.25">
      <c r="B428" s="146"/>
      <c r="C428" s="147"/>
      <c r="D428" s="152"/>
      <c r="E428" s="152"/>
      <c r="F428" s="149"/>
      <c r="G428" s="152"/>
      <c r="H428" s="153"/>
      <c r="I428" s="153"/>
      <c r="J428" s="153"/>
      <c r="K428" s="153"/>
      <c r="L428" s="153"/>
      <c r="M428" s="153"/>
      <c r="N428" s="153"/>
      <c r="O428" s="153"/>
      <c r="P428"/>
      <c r="Q428" s="122"/>
      <c r="R428" s="15"/>
      <c r="S428" s="15"/>
      <c r="T428" s="15"/>
    </row>
    <row r="429" spans="2:20" s="5" customFormat="1" x14ac:dyDescent="0.25">
      <c r="B429" s="146"/>
      <c r="C429" s="147"/>
      <c r="D429" s="152"/>
      <c r="E429" s="152"/>
      <c r="F429" s="149"/>
      <c r="G429" s="152"/>
      <c r="H429" s="153"/>
      <c r="I429" s="153"/>
      <c r="J429" s="153"/>
      <c r="K429" s="153"/>
      <c r="L429" s="153"/>
      <c r="M429" s="153"/>
      <c r="N429" s="153"/>
      <c r="O429" s="153"/>
      <c r="P429"/>
      <c r="Q429" s="122"/>
      <c r="R429" s="15"/>
      <c r="S429" s="15"/>
      <c r="T429" s="15"/>
    </row>
    <row r="430" spans="2:20" s="5" customFormat="1" x14ac:dyDescent="0.25">
      <c r="B430" s="146"/>
      <c r="C430" s="147"/>
      <c r="D430" s="152"/>
      <c r="E430" s="152"/>
      <c r="F430" s="149"/>
      <c r="G430" s="152"/>
      <c r="H430" s="153"/>
      <c r="I430" s="153"/>
      <c r="J430" s="153"/>
      <c r="K430" s="153"/>
      <c r="L430" s="153"/>
      <c r="M430" s="153"/>
      <c r="N430" s="153"/>
      <c r="O430" s="153"/>
      <c r="P430"/>
      <c r="Q430" s="122"/>
      <c r="R430" s="15"/>
      <c r="S430" s="15"/>
      <c r="T430" s="15"/>
    </row>
    <row r="431" spans="2:20" s="5" customFormat="1" x14ac:dyDescent="0.25">
      <c r="B431" s="146"/>
      <c r="C431" s="147"/>
      <c r="D431" s="152"/>
      <c r="E431" s="152"/>
      <c r="F431" s="149"/>
      <c r="G431" s="152"/>
      <c r="H431" s="153"/>
      <c r="I431" s="153"/>
      <c r="J431" s="153"/>
      <c r="K431" s="153"/>
      <c r="L431" s="153"/>
      <c r="M431" s="153"/>
      <c r="N431" s="153"/>
      <c r="O431" s="153"/>
      <c r="P431"/>
      <c r="Q431" s="122"/>
      <c r="R431" s="15"/>
      <c r="S431" s="15"/>
      <c r="T431" s="15"/>
    </row>
    <row r="432" spans="2:20" s="5" customFormat="1" x14ac:dyDescent="0.25">
      <c r="B432" s="146"/>
      <c r="C432" s="147"/>
      <c r="D432" s="152"/>
      <c r="E432" s="152"/>
      <c r="F432" s="149"/>
      <c r="G432" s="152"/>
      <c r="H432" s="153"/>
      <c r="I432" s="153"/>
      <c r="J432" s="153"/>
      <c r="K432" s="153"/>
      <c r="L432" s="153"/>
      <c r="M432" s="153"/>
      <c r="N432" s="153"/>
      <c r="O432" s="153"/>
      <c r="P432"/>
      <c r="Q432" s="122"/>
      <c r="R432" s="15"/>
      <c r="S432" s="15"/>
      <c r="T432" s="15"/>
    </row>
    <row r="433" spans="2:20" s="5" customFormat="1" x14ac:dyDescent="0.25">
      <c r="B433" s="146"/>
      <c r="C433" s="147"/>
      <c r="D433" s="152"/>
      <c r="E433" s="152"/>
      <c r="F433" s="149"/>
      <c r="G433" s="152"/>
      <c r="H433" s="153"/>
      <c r="I433" s="153"/>
      <c r="J433" s="153"/>
      <c r="K433" s="153"/>
      <c r="L433" s="153"/>
      <c r="M433" s="153"/>
      <c r="N433" s="153"/>
      <c r="O433" s="153"/>
      <c r="P433"/>
      <c r="Q433" s="122"/>
      <c r="R433" s="15"/>
      <c r="S433" s="15"/>
      <c r="T433" s="15"/>
    </row>
    <row r="434" spans="2:20" s="5" customFormat="1" x14ac:dyDescent="0.25">
      <c r="B434" s="146"/>
      <c r="C434" s="147"/>
      <c r="D434" s="152"/>
      <c r="E434" s="152"/>
      <c r="F434" s="149"/>
      <c r="G434" s="152"/>
      <c r="H434" s="153"/>
      <c r="I434" s="153"/>
      <c r="J434" s="153"/>
      <c r="K434" s="153"/>
      <c r="L434" s="153"/>
      <c r="M434" s="153"/>
      <c r="N434" s="153"/>
      <c r="O434" s="153"/>
      <c r="P434"/>
      <c r="Q434" s="122"/>
      <c r="R434" s="15"/>
      <c r="S434" s="15"/>
      <c r="T434" s="15"/>
    </row>
    <row r="435" spans="2:20" s="5" customFormat="1" x14ac:dyDescent="0.25">
      <c r="B435" s="146"/>
      <c r="C435" s="147"/>
      <c r="D435" s="152"/>
      <c r="E435" s="152"/>
      <c r="F435" s="149"/>
      <c r="G435" s="152"/>
      <c r="H435" s="153"/>
      <c r="I435" s="153"/>
      <c r="J435" s="153"/>
      <c r="K435" s="153"/>
      <c r="L435" s="153"/>
      <c r="M435" s="153"/>
      <c r="N435" s="153"/>
      <c r="O435" s="153"/>
      <c r="P435"/>
      <c r="Q435" s="122"/>
      <c r="R435" s="15"/>
      <c r="S435" s="15"/>
      <c r="T435" s="15"/>
    </row>
    <row r="436" spans="2:20" s="5" customFormat="1" x14ac:dyDescent="0.25">
      <c r="B436" s="146"/>
      <c r="C436" s="147"/>
      <c r="D436" s="152"/>
      <c r="E436" s="152"/>
      <c r="F436" s="149"/>
      <c r="G436" s="152"/>
      <c r="H436" s="153"/>
      <c r="I436" s="153"/>
      <c r="J436" s="153"/>
      <c r="K436" s="153"/>
      <c r="L436" s="153"/>
      <c r="M436" s="153"/>
      <c r="N436" s="153"/>
      <c r="O436" s="153"/>
      <c r="P436"/>
      <c r="Q436" s="122"/>
      <c r="R436" s="15"/>
      <c r="S436" s="15"/>
      <c r="T436" s="15"/>
    </row>
    <row r="437" spans="2:20" s="5" customFormat="1" x14ac:dyDescent="0.25">
      <c r="B437" s="146"/>
      <c r="C437" s="147"/>
      <c r="D437" s="152"/>
      <c r="E437" s="152"/>
      <c r="F437" s="149"/>
      <c r="G437" s="152"/>
      <c r="H437" s="153"/>
      <c r="I437" s="153"/>
      <c r="J437" s="153"/>
      <c r="K437" s="153"/>
      <c r="L437" s="153"/>
      <c r="M437" s="153"/>
      <c r="N437" s="153"/>
      <c r="O437" s="153"/>
      <c r="P437"/>
      <c r="Q437" s="122"/>
      <c r="R437" s="15"/>
      <c r="S437" s="15"/>
      <c r="T437" s="15"/>
    </row>
    <row r="438" spans="2:20" s="5" customFormat="1" x14ac:dyDescent="0.25">
      <c r="B438" s="146"/>
      <c r="C438" s="147"/>
      <c r="D438" s="152"/>
      <c r="E438" s="152"/>
      <c r="F438" s="149"/>
      <c r="G438" s="152"/>
      <c r="H438" s="153"/>
      <c r="I438" s="153"/>
      <c r="J438" s="153"/>
      <c r="K438" s="153"/>
      <c r="L438" s="153"/>
      <c r="M438" s="153"/>
      <c r="N438" s="153"/>
      <c r="O438" s="153"/>
      <c r="P438"/>
      <c r="Q438" s="122"/>
      <c r="R438" s="15"/>
      <c r="S438" s="15"/>
      <c r="T438" s="15"/>
    </row>
    <row r="439" spans="2:20" s="5" customFormat="1" x14ac:dyDescent="0.25">
      <c r="B439" s="146"/>
      <c r="C439" s="147"/>
      <c r="D439" s="152"/>
      <c r="E439" s="152"/>
      <c r="F439" s="149"/>
      <c r="G439" s="152"/>
      <c r="H439" s="153"/>
      <c r="I439" s="153"/>
      <c r="J439" s="153"/>
      <c r="K439" s="153"/>
      <c r="L439" s="153"/>
      <c r="M439" s="153"/>
      <c r="N439" s="153"/>
      <c r="O439" s="153"/>
      <c r="P439"/>
      <c r="Q439" s="122"/>
      <c r="R439" s="15"/>
      <c r="S439" s="15"/>
      <c r="T439" s="15"/>
    </row>
    <row r="440" spans="2:20" s="5" customFormat="1" x14ac:dyDescent="0.25">
      <c r="B440" s="146"/>
      <c r="C440" s="147"/>
      <c r="D440" s="152"/>
      <c r="E440" s="152"/>
      <c r="F440" s="149"/>
      <c r="G440" s="152"/>
      <c r="H440" s="153"/>
      <c r="I440" s="153"/>
      <c r="J440" s="153"/>
      <c r="K440" s="153"/>
      <c r="L440" s="153"/>
      <c r="M440" s="153"/>
      <c r="N440" s="153"/>
      <c r="O440" s="153"/>
      <c r="P440"/>
      <c r="Q440" s="122"/>
      <c r="R440" s="15"/>
      <c r="S440" s="15"/>
      <c r="T440" s="15"/>
    </row>
    <row r="441" spans="2:20" s="5" customFormat="1" x14ac:dyDescent="0.25">
      <c r="B441" s="146"/>
      <c r="C441" s="147"/>
      <c r="D441" s="152"/>
      <c r="E441" s="152"/>
      <c r="F441" s="149"/>
      <c r="G441" s="152"/>
      <c r="H441" s="153"/>
      <c r="I441" s="153"/>
      <c r="J441" s="153"/>
      <c r="K441" s="153"/>
      <c r="L441" s="153"/>
      <c r="M441" s="153"/>
      <c r="N441" s="153"/>
      <c r="O441" s="153"/>
      <c r="P441"/>
      <c r="Q441" s="122"/>
      <c r="R441" s="15"/>
      <c r="S441" s="15"/>
      <c r="T441" s="15"/>
    </row>
    <row r="442" spans="2:20" s="5" customFormat="1" x14ac:dyDescent="0.25">
      <c r="B442" s="146"/>
      <c r="C442" s="147"/>
      <c r="D442" s="152"/>
      <c r="E442" s="152"/>
      <c r="F442" s="149"/>
      <c r="G442" s="152"/>
      <c r="H442" s="153"/>
      <c r="I442" s="153"/>
      <c r="J442" s="153"/>
      <c r="K442" s="153"/>
      <c r="L442" s="153"/>
      <c r="M442" s="153"/>
      <c r="N442" s="153"/>
      <c r="O442" s="153"/>
      <c r="P442"/>
      <c r="Q442" s="122"/>
      <c r="R442" s="15"/>
      <c r="S442" s="15"/>
      <c r="T442" s="15"/>
    </row>
    <row r="443" spans="2:20" s="5" customFormat="1" x14ac:dyDescent="0.25">
      <c r="B443" s="146"/>
      <c r="C443" s="147"/>
      <c r="D443" s="152"/>
      <c r="E443" s="152"/>
      <c r="F443" s="149"/>
      <c r="G443" s="152"/>
      <c r="H443" s="153"/>
      <c r="I443" s="153"/>
      <c r="J443" s="153"/>
      <c r="K443" s="153"/>
      <c r="L443" s="153"/>
      <c r="M443" s="153"/>
      <c r="N443" s="153"/>
      <c r="O443" s="153"/>
      <c r="P443"/>
      <c r="Q443" s="122"/>
      <c r="R443" s="15"/>
      <c r="S443" s="15"/>
      <c r="T443" s="15"/>
    </row>
    <row r="444" spans="2:20" s="5" customFormat="1" x14ac:dyDescent="0.25">
      <c r="B444" s="146"/>
      <c r="C444" s="147"/>
      <c r="D444" s="152"/>
      <c r="E444" s="152"/>
      <c r="F444" s="149"/>
      <c r="G444" s="152"/>
      <c r="H444" s="153"/>
      <c r="I444" s="153"/>
      <c r="J444" s="153"/>
      <c r="K444" s="153"/>
      <c r="L444" s="153"/>
      <c r="M444" s="153"/>
      <c r="N444" s="153"/>
      <c r="O444" s="153"/>
      <c r="P444"/>
      <c r="Q444" s="122"/>
      <c r="R444" s="15"/>
      <c r="S444" s="15"/>
      <c r="T444" s="15"/>
    </row>
    <row r="445" spans="2:20" s="5" customFormat="1" x14ac:dyDescent="0.25">
      <c r="B445" s="146"/>
      <c r="C445" s="147"/>
      <c r="D445" s="152"/>
      <c r="E445" s="152"/>
      <c r="F445" s="149"/>
      <c r="G445" s="152"/>
      <c r="H445" s="153"/>
      <c r="I445" s="153"/>
      <c r="J445" s="153"/>
      <c r="K445" s="153"/>
      <c r="L445" s="153"/>
      <c r="M445" s="153"/>
      <c r="N445" s="153"/>
      <c r="O445" s="153"/>
      <c r="P445"/>
      <c r="Q445" s="122"/>
      <c r="R445" s="15"/>
      <c r="S445" s="15"/>
      <c r="T445" s="15"/>
    </row>
    <row r="446" spans="2:20" s="5" customFormat="1" x14ac:dyDescent="0.25">
      <c r="B446" s="146"/>
      <c r="C446" s="147"/>
      <c r="D446" s="152"/>
      <c r="E446" s="152"/>
      <c r="F446" s="149"/>
      <c r="G446" s="152"/>
      <c r="H446" s="153"/>
      <c r="I446" s="153"/>
      <c r="J446" s="153"/>
      <c r="K446" s="153"/>
      <c r="L446" s="153"/>
      <c r="M446" s="153"/>
      <c r="N446" s="153"/>
      <c r="O446" s="153"/>
      <c r="P446"/>
      <c r="Q446" s="122"/>
      <c r="R446" s="15"/>
      <c r="S446" s="15"/>
      <c r="T446" s="15"/>
    </row>
    <row r="447" spans="2:20" s="5" customFormat="1" x14ac:dyDescent="0.25">
      <c r="B447" s="146"/>
      <c r="C447" s="147"/>
      <c r="D447" s="152"/>
      <c r="E447" s="152"/>
      <c r="F447" s="149"/>
      <c r="G447" s="152"/>
      <c r="H447" s="153"/>
      <c r="I447" s="153"/>
      <c r="J447" s="153"/>
      <c r="K447" s="153"/>
      <c r="L447" s="153"/>
      <c r="M447" s="153"/>
      <c r="N447" s="153"/>
      <c r="O447" s="153"/>
      <c r="P447"/>
      <c r="Q447" s="122"/>
      <c r="R447" s="15"/>
      <c r="S447" s="15"/>
      <c r="T447" s="15"/>
    </row>
    <row r="448" spans="2:20" s="5" customFormat="1" x14ac:dyDescent="0.25">
      <c r="B448" s="146"/>
      <c r="C448" s="147"/>
      <c r="D448" s="152"/>
      <c r="E448" s="152"/>
      <c r="F448" s="149"/>
      <c r="G448" s="152"/>
      <c r="H448" s="153"/>
      <c r="I448" s="153"/>
      <c r="J448" s="153"/>
      <c r="K448" s="153"/>
      <c r="L448" s="153"/>
      <c r="M448" s="153"/>
      <c r="N448" s="153"/>
      <c r="O448" s="153"/>
      <c r="P448"/>
      <c r="Q448" s="122"/>
      <c r="R448" s="15"/>
      <c r="S448" s="15"/>
      <c r="T448" s="15"/>
    </row>
    <row r="449" spans="2:20" s="5" customFormat="1" x14ac:dyDescent="0.25">
      <c r="B449" s="146"/>
      <c r="C449" s="147"/>
      <c r="D449" s="152"/>
      <c r="E449" s="152"/>
      <c r="F449" s="149"/>
      <c r="G449" s="152"/>
      <c r="H449" s="153"/>
      <c r="I449" s="153"/>
      <c r="J449" s="153"/>
      <c r="K449" s="153"/>
      <c r="L449" s="153"/>
      <c r="M449" s="153"/>
      <c r="N449" s="153"/>
      <c r="O449" s="153"/>
      <c r="P449"/>
      <c r="Q449" s="122"/>
      <c r="R449" s="15"/>
      <c r="S449" s="15"/>
      <c r="T449" s="15"/>
    </row>
    <row r="450" spans="2:20" s="5" customFormat="1" x14ac:dyDescent="0.25">
      <c r="B450" s="146"/>
      <c r="C450" s="147"/>
      <c r="D450" s="152"/>
      <c r="E450" s="152"/>
      <c r="F450" s="149"/>
      <c r="G450" s="152"/>
      <c r="H450" s="153"/>
      <c r="I450" s="153"/>
      <c r="J450" s="153"/>
      <c r="K450" s="153"/>
      <c r="L450" s="153"/>
      <c r="M450" s="153"/>
      <c r="N450" s="153"/>
      <c r="O450" s="153"/>
      <c r="P450"/>
      <c r="Q450" s="122"/>
      <c r="R450" s="15"/>
      <c r="S450" s="15"/>
      <c r="T450" s="15"/>
    </row>
    <row r="451" spans="2:20" s="5" customFormat="1" x14ac:dyDescent="0.25">
      <c r="B451" s="146"/>
      <c r="C451" s="147"/>
      <c r="D451" s="152"/>
      <c r="E451" s="152"/>
      <c r="F451" s="149"/>
      <c r="G451" s="152"/>
      <c r="H451" s="153"/>
      <c r="I451" s="153"/>
      <c r="J451" s="153"/>
      <c r="K451" s="153"/>
      <c r="L451" s="153"/>
      <c r="M451" s="153"/>
      <c r="N451" s="153"/>
      <c r="O451" s="153"/>
      <c r="P451"/>
      <c r="Q451" s="122"/>
      <c r="R451" s="15"/>
      <c r="S451" s="15"/>
      <c r="T451" s="15"/>
    </row>
    <row r="452" spans="2:20" s="5" customFormat="1" x14ac:dyDescent="0.25">
      <c r="B452" s="146"/>
      <c r="C452" s="147"/>
      <c r="D452" s="152"/>
      <c r="E452" s="152"/>
      <c r="F452" s="149"/>
      <c r="G452" s="152"/>
      <c r="H452" s="153"/>
      <c r="I452" s="153"/>
      <c r="J452" s="153"/>
      <c r="K452" s="153"/>
      <c r="L452" s="153"/>
      <c r="M452" s="153"/>
      <c r="N452" s="153"/>
      <c r="O452" s="153"/>
      <c r="P452"/>
      <c r="Q452" s="122"/>
      <c r="R452" s="15"/>
      <c r="S452" s="15"/>
      <c r="T452" s="15"/>
    </row>
    <row r="453" spans="2:20" s="5" customFormat="1" x14ac:dyDescent="0.25">
      <c r="B453" s="146"/>
      <c r="C453" s="147"/>
      <c r="D453" s="152"/>
      <c r="E453" s="152"/>
      <c r="F453" s="149"/>
      <c r="G453" s="152"/>
      <c r="H453" s="153"/>
      <c r="I453" s="153"/>
      <c r="J453" s="153"/>
      <c r="K453" s="153"/>
      <c r="L453" s="153"/>
      <c r="M453" s="153"/>
      <c r="N453" s="153"/>
      <c r="O453" s="153"/>
      <c r="P453"/>
      <c r="Q453" s="122"/>
      <c r="R453" s="15"/>
      <c r="S453" s="15"/>
      <c r="T453" s="15"/>
    </row>
    <row r="454" spans="2:20" s="5" customFormat="1" x14ac:dyDescent="0.25">
      <c r="B454" s="146"/>
      <c r="C454" s="147"/>
      <c r="D454" s="152"/>
      <c r="E454" s="152"/>
      <c r="F454" s="149"/>
      <c r="G454" s="152"/>
      <c r="H454" s="153"/>
      <c r="I454" s="153"/>
      <c r="J454" s="153"/>
      <c r="K454" s="153"/>
      <c r="L454" s="153"/>
      <c r="M454" s="153"/>
      <c r="N454" s="153"/>
      <c r="O454" s="153"/>
      <c r="P454"/>
      <c r="Q454" s="122"/>
      <c r="R454" s="15"/>
      <c r="S454" s="15"/>
      <c r="T454" s="15"/>
    </row>
    <row r="455" spans="2:20" s="5" customFormat="1" x14ac:dyDescent="0.25">
      <c r="B455" s="146"/>
      <c r="C455" s="147"/>
      <c r="D455" s="152"/>
      <c r="E455" s="152"/>
      <c r="F455" s="149"/>
      <c r="G455" s="152"/>
      <c r="H455" s="153"/>
      <c r="I455" s="153"/>
      <c r="J455" s="153"/>
      <c r="K455" s="153"/>
      <c r="L455" s="153"/>
      <c r="M455" s="153"/>
      <c r="N455" s="153"/>
      <c r="O455" s="153"/>
      <c r="P455"/>
      <c r="Q455" s="122"/>
      <c r="R455" s="15"/>
      <c r="S455" s="15"/>
      <c r="T455" s="15"/>
    </row>
    <row r="456" spans="2:20" s="5" customFormat="1" x14ac:dyDescent="0.25">
      <c r="B456" s="146"/>
      <c r="C456" s="147"/>
      <c r="D456" s="152"/>
      <c r="E456" s="152"/>
      <c r="F456" s="149"/>
      <c r="G456" s="152"/>
      <c r="H456" s="153"/>
      <c r="I456" s="153"/>
      <c r="J456" s="153"/>
      <c r="K456" s="153"/>
      <c r="L456" s="153"/>
      <c r="M456" s="153"/>
      <c r="N456" s="153"/>
      <c r="O456" s="153"/>
      <c r="P456"/>
      <c r="Q456" s="122"/>
      <c r="R456" s="15"/>
      <c r="S456" s="15"/>
      <c r="T456" s="15"/>
    </row>
    <row r="457" spans="2:20" s="5" customFormat="1" x14ac:dyDescent="0.25">
      <c r="B457" s="146"/>
      <c r="C457" s="147"/>
      <c r="D457" s="152"/>
      <c r="E457" s="152"/>
      <c r="F457" s="149"/>
      <c r="G457" s="152"/>
      <c r="H457" s="153"/>
      <c r="I457" s="153"/>
      <c r="J457" s="153"/>
      <c r="K457" s="153"/>
      <c r="L457" s="153"/>
      <c r="M457" s="153"/>
      <c r="N457" s="153"/>
      <c r="O457" s="153"/>
      <c r="P457"/>
      <c r="Q457" s="122"/>
      <c r="R457" s="15"/>
      <c r="S457" s="15"/>
      <c r="T457" s="15"/>
    </row>
    <row r="458" spans="2:20" s="5" customFormat="1" x14ac:dyDescent="0.25">
      <c r="B458" s="146"/>
      <c r="C458" s="147"/>
      <c r="D458" s="152"/>
      <c r="E458" s="152"/>
      <c r="F458" s="149"/>
      <c r="G458" s="152"/>
      <c r="H458" s="153"/>
      <c r="I458" s="153"/>
      <c r="J458" s="153"/>
      <c r="K458" s="153"/>
      <c r="L458" s="153"/>
      <c r="M458" s="153"/>
      <c r="N458" s="153"/>
      <c r="O458" s="153"/>
      <c r="P458"/>
      <c r="Q458" s="122"/>
      <c r="R458" s="15"/>
      <c r="S458" s="15"/>
      <c r="T458" s="15"/>
    </row>
    <row r="459" spans="2:20" s="5" customFormat="1" x14ac:dyDescent="0.25">
      <c r="B459" s="146"/>
      <c r="C459" s="147"/>
      <c r="D459" s="152"/>
      <c r="E459" s="152"/>
      <c r="F459" s="149"/>
      <c r="G459" s="152"/>
      <c r="H459" s="153"/>
      <c r="I459" s="153"/>
      <c r="J459" s="153"/>
      <c r="K459" s="153"/>
      <c r="L459" s="153"/>
      <c r="M459" s="153"/>
      <c r="N459" s="153"/>
      <c r="O459" s="153"/>
      <c r="P459"/>
      <c r="Q459" s="122"/>
      <c r="R459" s="15"/>
      <c r="S459" s="15"/>
      <c r="T459" s="15"/>
    </row>
    <row r="460" spans="2:20" s="5" customFormat="1" x14ac:dyDescent="0.25">
      <c r="B460" s="146"/>
      <c r="C460" s="147"/>
      <c r="D460" s="152"/>
      <c r="E460" s="152"/>
      <c r="F460" s="149"/>
      <c r="G460" s="152"/>
      <c r="H460" s="153"/>
      <c r="I460" s="153"/>
      <c r="J460" s="153"/>
      <c r="K460" s="153"/>
      <c r="L460" s="153"/>
      <c r="M460" s="153"/>
      <c r="N460" s="153"/>
      <c r="O460" s="153"/>
      <c r="P460"/>
      <c r="Q460" s="122"/>
      <c r="R460" s="15"/>
      <c r="S460" s="15"/>
      <c r="T460" s="15"/>
    </row>
    <row r="461" spans="2:20" s="5" customFormat="1" x14ac:dyDescent="0.25">
      <c r="B461" s="146"/>
      <c r="C461" s="147"/>
      <c r="D461" s="152"/>
      <c r="E461" s="152"/>
      <c r="F461" s="149"/>
      <c r="G461" s="152"/>
      <c r="H461" s="153"/>
      <c r="I461" s="153"/>
      <c r="J461" s="153"/>
      <c r="K461" s="153"/>
      <c r="L461" s="153"/>
      <c r="M461" s="153"/>
      <c r="N461" s="153"/>
      <c r="O461" s="153"/>
      <c r="P461"/>
      <c r="Q461" s="122"/>
      <c r="R461" s="15"/>
      <c r="S461" s="15"/>
      <c r="T461" s="15"/>
    </row>
    <row r="462" spans="2:20" s="5" customFormat="1" x14ac:dyDescent="0.25">
      <c r="B462" s="146"/>
      <c r="C462" s="147"/>
      <c r="D462" s="152"/>
      <c r="E462" s="152"/>
      <c r="F462" s="149"/>
      <c r="G462" s="152"/>
      <c r="H462" s="153"/>
      <c r="I462" s="153"/>
      <c r="J462" s="153"/>
      <c r="K462" s="153"/>
      <c r="L462" s="153"/>
      <c r="M462" s="153"/>
      <c r="N462" s="153"/>
      <c r="O462" s="153"/>
      <c r="P462"/>
      <c r="Q462" s="122"/>
      <c r="R462" s="15"/>
      <c r="S462" s="15"/>
      <c r="T462" s="15"/>
    </row>
    <row r="463" spans="2:20" s="5" customFormat="1" x14ac:dyDescent="0.25">
      <c r="B463" s="146"/>
      <c r="C463" s="147"/>
      <c r="D463" s="152"/>
      <c r="E463" s="152"/>
      <c r="F463" s="149"/>
      <c r="G463" s="152"/>
      <c r="H463" s="153"/>
      <c r="I463" s="153"/>
      <c r="J463" s="153"/>
      <c r="K463" s="153"/>
      <c r="L463" s="153"/>
      <c r="M463" s="153"/>
      <c r="N463" s="153"/>
      <c r="O463" s="153"/>
      <c r="P463"/>
      <c r="Q463" s="122"/>
    </row>
    <row r="464" spans="2:20" s="5" customFormat="1" x14ac:dyDescent="0.25">
      <c r="B464" s="146"/>
      <c r="C464" s="147"/>
      <c r="D464" s="152"/>
      <c r="E464" s="152"/>
      <c r="F464" s="149"/>
      <c r="G464" s="152"/>
      <c r="H464" s="153"/>
      <c r="I464" s="153"/>
      <c r="J464" s="153"/>
      <c r="K464" s="153"/>
      <c r="L464" s="153"/>
      <c r="M464" s="153"/>
      <c r="N464" s="153"/>
      <c r="O464" s="153"/>
      <c r="P464"/>
      <c r="Q464" s="122"/>
    </row>
    <row r="465" spans="2:17" s="5" customFormat="1" x14ac:dyDescent="0.25">
      <c r="B465" s="146"/>
      <c r="C465" s="147"/>
      <c r="D465" s="152"/>
      <c r="E465" s="152"/>
      <c r="F465" s="149"/>
      <c r="G465" s="152"/>
      <c r="H465" s="153"/>
      <c r="I465" s="153"/>
      <c r="J465" s="153"/>
      <c r="K465" s="153"/>
      <c r="L465" s="153"/>
      <c r="M465" s="153"/>
      <c r="N465" s="153"/>
      <c r="O465" s="153"/>
      <c r="P465"/>
      <c r="Q465" s="122"/>
    </row>
    <row r="466" spans="2:17" s="5" customFormat="1" x14ac:dyDescent="0.25">
      <c r="B466" s="146"/>
      <c r="C466" s="147"/>
      <c r="D466" s="152"/>
      <c r="E466" s="152"/>
      <c r="F466" s="149"/>
      <c r="G466" s="152"/>
      <c r="H466" s="153"/>
      <c r="I466" s="153"/>
      <c r="J466" s="153"/>
      <c r="K466" s="153"/>
      <c r="L466" s="153"/>
      <c r="M466" s="153"/>
      <c r="N466" s="153"/>
      <c r="O466" s="153"/>
      <c r="P466"/>
      <c r="Q466" s="122"/>
    </row>
    <row r="467" spans="2:17" s="5" customFormat="1" x14ac:dyDescent="0.25">
      <c r="B467" s="146"/>
      <c r="C467" s="147"/>
      <c r="D467" s="152"/>
      <c r="E467" s="152"/>
      <c r="F467" s="149"/>
      <c r="G467" s="152"/>
      <c r="H467" s="153"/>
      <c r="I467" s="153"/>
      <c r="J467" s="153"/>
      <c r="K467" s="153"/>
      <c r="L467" s="153"/>
      <c r="M467" s="153"/>
      <c r="N467" s="153"/>
      <c r="O467" s="153"/>
      <c r="P467"/>
      <c r="Q467" s="122"/>
    </row>
    <row r="468" spans="2:17" s="5" customFormat="1" x14ac:dyDescent="0.25">
      <c r="B468" s="146"/>
      <c r="C468" s="147"/>
      <c r="D468" s="152"/>
      <c r="E468" s="152"/>
      <c r="F468" s="149"/>
      <c r="G468" s="152"/>
      <c r="H468" s="153"/>
      <c r="I468" s="153"/>
      <c r="J468" s="153"/>
      <c r="K468" s="153"/>
      <c r="L468" s="153"/>
      <c r="M468" s="153"/>
      <c r="N468" s="153"/>
      <c r="O468" s="153"/>
      <c r="P468"/>
      <c r="Q468" s="122"/>
    </row>
    <row r="469" spans="2:17" s="5" customFormat="1" x14ac:dyDescent="0.25">
      <c r="B469" s="146"/>
      <c r="C469" s="147"/>
      <c r="D469" s="152"/>
      <c r="E469" s="152"/>
      <c r="F469" s="149"/>
      <c r="G469" s="152"/>
      <c r="H469" s="153"/>
      <c r="I469" s="153"/>
      <c r="J469" s="153"/>
      <c r="K469" s="153"/>
      <c r="L469" s="153"/>
      <c r="M469" s="153"/>
      <c r="N469" s="153"/>
      <c r="O469" s="153"/>
      <c r="P469"/>
      <c r="Q469" s="122"/>
    </row>
    <row r="470" spans="2:17" s="5" customFormat="1" x14ac:dyDescent="0.25">
      <c r="B470" s="146"/>
      <c r="C470" s="147"/>
      <c r="D470" s="152"/>
      <c r="E470" s="152"/>
      <c r="F470" s="149"/>
      <c r="G470" s="152"/>
      <c r="H470" s="153"/>
      <c r="I470" s="153"/>
      <c r="J470" s="153"/>
      <c r="K470" s="153"/>
      <c r="L470" s="153"/>
      <c r="M470" s="153"/>
      <c r="N470" s="153"/>
      <c r="O470" s="153"/>
      <c r="P470"/>
      <c r="Q470" s="122"/>
    </row>
    <row r="471" spans="2:17" s="5" customFormat="1" x14ac:dyDescent="0.25">
      <c r="B471" s="146"/>
      <c r="C471" s="147"/>
      <c r="D471" s="152"/>
      <c r="E471" s="152"/>
      <c r="F471" s="149"/>
      <c r="G471" s="152"/>
      <c r="H471" s="153"/>
      <c r="I471" s="153"/>
      <c r="J471" s="153"/>
      <c r="K471" s="153"/>
      <c r="L471" s="153"/>
      <c r="M471" s="153"/>
      <c r="N471" s="153"/>
      <c r="O471" s="153"/>
      <c r="P471"/>
      <c r="Q471" s="122"/>
    </row>
    <row r="472" spans="2:17" s="5" customFormat="1" x14ac:dyDescent="0.25">
      <c r="B472" s="146"/>
      <c r="C472" s="147"/>
      <c r="D472" s="152"/>
      <c r="E472" s="152"/>
      <c r="F472" s="149"/>
      <c r="G472" s="152"/>
      <c r="H472" s="153"/>
      <c r="I472" s="153"/>
      <c r="J472" s="153"/>
      <c r="K472" s="153"/>
      <c r="L472" s="153"/>
      <c r="M472" s="153"/>
      <c r="N472" s="153"/>
      <c r="O472" s="153"/>
      <c r="P472"/>
      <c r="Q472" s="122"/>
    </row>
    <row r="473" spans="2:17" x14ac:dyDescent="0.25">
      <c r="B473" s="146"/>
      <c r="C473" s="147"/>
      <c r="D473" s="152"/>
      <c r="E473" s="152"/>
      <c r="F473" s="149"/>
      <c r="G473" s="152"/>
      <c r="H473" s="153"/>
      <c r="I473" s="153"/>
      <c r="J473" s="153"/>
      <c r="K473" s="153"/>
      <c r="L473" s="153"/>
      <c r="M473" s="153"/>
      <c r="N473" s="153"/>
      <c r="O473" s="153"/>
      <c r="P473"/>
      <c r="Q473" s="122"/>
    </row>
    <row r="474" spans="2:17" x14ac:dyDescent="0.25">
      <c r="B474" s="146"/>
      <c r="C474" s="147"/>
      <c r="D474" s="152"/>
      <c r="E474" s="152"/>
      <c r="F474" s="149"/>
      <c r="G474" s="152"/>
      <c r="H474" s="153"/>
      <c r="I474" s="153"/>
      <c r="J474" s="153"/>
      <c r="K474" s="153"/>
      <c r="L474" s="153"/>
      <c r="M474" s="153"/>
      <c r="N474" s="153"/>
      <c r="O474" s="153"/>
      <c r="P474"/>
      <c r="Q474" s="122"/>
    </row>
    <row r="475" spans="2:17" x14ac:dyDescent="0.25">
      <c r="B475" s="146"/>
      <c r="C475" s="147"/>
      <c r="D475" s="152"/>
      <c r="E475" s="152"/>
      <c r="F475" s="149"/>
      <c r="G475" s="152"/>
      <c r="H475" s="153"/>
      <c r="I475" s="153"/>
      <c r="J475" s="153"/>
      <c r="K475" s="153"/>
      <c r="L475" s="153"/>
      <c r="M475" s="153"/>
      <c r="N475" s="153"/>
      <c r="O475" s="153"/>
      <c r="P475"/>
      <c r="Q475" s="122"/>
    </row>
    <row r="476" spans="2:17" x14ac:dyDescent="0.25">
      <c r="B476" s="146"/>
      <c r="C476" s="147"/>
      <c r="D476" s="152"/>
      <c r="E476" s="152"/>
      <c r="F476" s="149"/>
      <c r="G476" s="152"/>
      <c r="H476" s="153"/>
      <c r="I476" s="153"/>
      <c r="J476" s="153"/>
      <c r="K476" s="153"/>
      <c r="L476" s="153"/>
      <c r="M476" s="153"/>
      <c r="N476" s="153"/>
      <c r="O476" s="153"/>
      <c r="P476"/>
      <c r="Q476" s="122"/>
    </row>
    <row r="477" spans="2:17" x14ac:dyDescent="0.25">
      <c r="B477" s="146"/>
      <c r="C477" s="147"/>
      <c r="D477" s="152"/>
      <c r="E477" s="152"/>
      <c r="F477" s="149"/>
      <c r="G477" s="152"/>
      <c r="H477" s="153"/>
      <c r="I477" s="153"/>
      <c r="J477" s="153"/>
      <c r="K477" s="153"/>
      <c r="L477" s="153"/>
      <c r="M477" s="153"/>
      <c r="N477" s="153"/>
      <c r="O477" s="153"/>
      <c r="P477"/>
      <c r="Q477" s="122"/>
    </row>
    <row r="478" spans="2:17" x14ac:dyDescent="0.25">
      <c r="B478" s="146"/>
      <c r="C478" s="147"/>
      <c r="D478" s="152"/>
      <c r="E478" s="152"/>
      <c r="F478" s="149"/>
      <c r="G478" s="152"/>
      <c r="H478" s="153"/>
      <c r="I478" s="153"/>
      <c r="J478" s="153"/>
      <c r="K478" s="153"/>
      <c r="L478" s="153"/>
      <c r="M478" s="153"/>
      <c r="N478" s="153"/>
      <c r="O478" s="153"/>
      <c r="P478"/>
      <c r="Q478" s="122"/>
    </row>
    <row r="479" spans="2:17" x14ac:dyDescent="0.25">
      <c r="B479" s="146"/>
      <c r="C479" s="147"/>
      <c r="D479" s="152"/>
      <c r="E479" s="152"/>
      <c r="F479" s="149"/>
      <c r="G479" s="152"/>
      <c r="H479" s="153"/>
      <c r="I479" s="153"/>
      <c r="J479" s="153"/>
      <c r="K479" s="153"/>
      <c r="L479" s="153"/>
      <c r="M479" s="153"/>
      <c r="N479" s="153"/>
      <c r="O479" s="153"/>
      <c r="P479"/>
      <c r="Q479" s="122"/>
    </row>
  </sheetData>
  <mergeCells count="37">
    <mergeCell ref="A28:A33"/>
    <mergeCell ref="A22:A27"/>
    <mergeCell ref="C34:E34"/>
    <mergeCell ref="C30:E30"/>
    <mergeCell ref="C31:E31"/>
    <mergeCell ref="C32:E32"/>
    <mergeCell ref="C33:E33"/>
    <mergeCell ref="B28:B33"/>
    <mergeCell ref="C27:E27"/>
    <mergeCell ref="C26:E26"/>
    <mergeCell ref="C25:E25"/>
    <mergeCell ref="C24:E24"/>
    <mergeCell ref="C23:E23"/>
    <mergeCell ref="F43:F44"/>
    <mergeCell ref="G43:G44"/>
    <mergeCell ref="H43:N43"/>
    <mergeCell ref="A43:A44"/>
    <mergeCell ref="B43:B44"/>
    <mergeCell ref="C43:C44"/>
    <mergeCell ref="D43:D44"/>
    <mergeCell ref="E43:E44"/>
    <mergeCell ref="A4:K5"/>
    <mergeCell ref="C36:E36"/>
    <mergeCell ref="C29:E29"/>
    <mergeCell ref="C28:E28"/>
    <mergeCell ref="A42:N42"/>
    <mergeCell ref="A7:R8"/>
    <mergeCell ref="A41:I41"/>
    <mergeCell ref="C18:E18"/>
    <mergeCell ref="C22:E22"/>
    <mergeCell ref="C19:E19"/>
    <mergeCell ref="C37:E37"/>
    <mergeCell ref="C14:E14"/>
    <mergeCell ref="C15:E15"/>
    <mergeCell ref="C16:E16"/>
    <mergeCell ref="C17:E17"/>
    <mergeCell ref="B22:B27"/>
  </mergeCells>
  <dataValidations count="1">
    <dataValidation allowBlank="1" showInputMessage="1" sqref="R102:AB102 R82:AB82"/>
  </dataValidations>
  <pageMargins left="0.25" right="0.25" top="0.75" bottom="0.75" header="0.3" footer="0.3"/>
  <pageSetup scale="44" fitToHeight="0" orientation="landscape" r:id="rId1"/>
  <colBreaks count="1" manualBreakCount="1">
    <brk id="17" max="220"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T143"/>
  <sheetViews>
    <sheetView zoomScale="90" zoomScaleNormal="90" workbookViewId="0">
      <selection activeCell="M6" sqref="M6"/>
    </sheetView>
  </sheetViews>
  <sheetFormatPr defaultRowHeight="15" x14ac:dyDescent="0.25"/>
  <cols>
    <col min="1" max="1" width="48.42578125" style="88" customWidth="1"/>
    <col min="2" max="2" width="33.85546875" style="88" bestFit="1" customWidth="1"/>
    <col min="3" max="6" width="20.85546875" style="88" customWidth="1"/>
    <col min="7" max="7" width="18.85546875" style="88" customWidth="1"/>
    <col min="8" max="8" width="33.85546875" style="88" customWidth="1"/>
    <col min="9" max="9" width="15.140625" style="88" customWidth="1"/>
    <col min="10" max="10" width="15" style="88" customWidth="1"/>
    <col min="11" max="11" width="19.28515625" style="88" customWidth="1"/>
    <col min="12" max="12" width="17.140625" style="88" customWidth="1"/>
    <col min="13" max="13" width="9.7109375" style="88" customWidth="1"/>
    <col min="14" max="16384" width="9.140625" style="88"/>
  </cols>
  <sheetData>
    <row r="1" spans="1:20" ht="21" x14ac:dyDescent="0.35">
      <c r="A1" s="87" t="str">
        <f>IF(Introduction!B12="","Instrument 2: Sample template for determining used capacity of fixed assets that are used by degree/certificate program you are estimating the costs of and other degrees","Instrument 2: Sample template for determining used capacity of fixed assets that are used by "&amp;Introduction!B12&amp;" and other degrees")</f>
        <v>Instrument 2: Sample template for determining used capacity of fixed assets that are used by degree/certificate program you are estimating the costs of and other degrees</v>
      </c>
    </row>
    <row r="2" spans="1:20" ht="48.75" customHeight="1" x14ac:dyDescent="0.25">
      <c r="A2" s="465" t="s">
        <v>470</v>
      </c>
      <c r="B2" s="465"/>
      <c r="C2" s="465"/>
      <c r="D2" s="465"/>
      <c r="E2" s="465"/>
      <c r="F2" s="465"/>
      <c r="G2" s="465"/>
      <c r="H2" s="465"/>
      <c r="I2" s="465"/>
      <c r="J2" s="465"/>
      <c r="K2" s="465"/>
      <c r="L2" s="465"/>
      <c r="M2" s="465"/>
    </row>
    <row r="3" spans="1:20" ht="48" customHeight="1" x14ac:dyDescent="0.25">
      <c r="A3" s="465" t="s">
        <v>471</v>
      </c>
      <c r="B3" s="465"/>
      <c r="C3" s="465"/>
      <c r="D3" s="465"/>
      <c r="E3" s="465"/>
      <c r="F3" s="465"/>
      <c r="G3" s="465"/>
      <c r="H3" s="465"/>
      <c r="I3" s="465"/>
      <c r="J3" s="465"/>
      <c r="K3" s="465"/>
      <c r="L3" s="465"/>
      <c r="M3" s="465"/>
    </row>
    <row r="4" spans="1:20" ht="60.75" customHeight="1" x14ac:dyDescent="0.25">
      <c r="A4" s="465" t="s">
        <v>472</v>
      </c>
      <c r="B4" s="465"/>
      <c r="C4" s="465"/>
      <c r="D4" s="465"/>
      <c r="E4" s="465"/>
      <c r="F4" s="465"/>
      <c r="G4" s="465"/>
      <c r="H4" s="465"/>
      <c r="I4" s="465"/>
      <c r="J4" s="465"/>
      <c r="K4" s="465"/>
      <c r="L4" s="465"/>
      <c r="M4" s="465"/>
    </row>
    <row r="5" spans="1:20" ht="15.75" x14ac:dyDescent="0.25">
      <c r="A5" s="446" t="s">
        <v>473</v>
      </c>
      <c r="B5" s="446"/>
      <c r="C5" s="446"/>
      <c r="D5" s="446"/>
      <c r="E5" s="446"/>
      <c r="F5" s="446"/>
      <c r="G5" s="446"/>
      <c r="H5" s="446"/>
      <c r="I5" s="446"/>
      <c r="J5" s="446"/>
      <c r="K5" s="446"/>
      <c r="L5" s="446"/>
    </row>
    <row r="6" spans="1:20" ht="138" customHeight="1" x14ac:dyDescent="0.25">
      <c r="A6" s="93" t="s">
        <v>474</v>
      </c>
      <c r="B6" s="93" t="s">
        <v>475</v>
      </c>
      <c r="C6" s="93" t="s">
        <v>476</v>
      </c>
      <c r="D6" s="213" t="s">
        <v>223</v>
      </c>
      <c r="E6" s="213" t="s">
        <v>491</v>
      </c>
      <c r="F6" s="213" t="s">
        <v>225</v>
      </c>
      <c r="G6" s="205" t="s">
        <v>492</v>
      </c>
      <c r="H6" s="205" t="s">
        <v>493</v>
      </c>
      <c r="I6" s="205" t="s">
        <v>139</v>
      </c>
      <c r="J6" s="205" t="s">
        <v>68</v>
      </c>
      <c r="K6" s="205" t="s">
        <v>494</v>
      </c>
      <c r="L6" s="205" t="str">
        <f>IF(Introduction!B12="","Total hours currently used per week by degree/certificate program you are estimating the costs of","Total hours currently used per week by "&amp;Introduction!B12)</f>
        <v>Total hours currently used per week by degree/certificate program you are estimating the costs of</v>
      </c>
      <c r="M6" s="94" t="s">
        <v>495</v>
      </c>
      <c r="O6" s="108" t="s">
        <v>378</v>
      </c>
    </row>
    <row r="7" spans="1:20" x14ac:dyDescent="0.25">
      <c r="A7" s="80" t="s">
        <v>477</v>
      </c>
      <c r="B7" s="80" t="s">
        <v>140</v>
      </c>
      <c r="C7" s="80" t="s">
        <v>70</v>
      </c>
      <c r="D7" s="212">
        <v>60</v>
      </c>
      <c r="E7" s="212">
        <v>2</v>
      </c>
      <c r="F7" s="212"/>
      <c r="G7" s="182">
        <v>50</v>
      </c>
      <c r="H7" s="181">
        <v>60</v>
      </c>
      <c r="I7" s="181">
        <v>50</v>
      </c>
      <c r="J7" s="181">
        <v>40</v>
      </c>
      <c r="K7" s="181" t="s">
        <v>123</v>
      </c>
      <c r="L7" s="181">
        <v>10</v>
      </c>
      <c r="M7" s="154">
        <f>IFERROR(J7/I7,"")</f>
        <v>0.8</v>
      </c>
      <c r="O7" s="184"/>
      <c r="P7" s="184"/>
      <c r="Q7" s="184"/>
      <c r="R7" s="184"/>
      <c r="S7" s="184"/>
      <c r="T7" s="184"/>
    </row>
    <row r="8" spans="1:20" x14ac:dyDescent="0.25">
      <c r="A8" s="211" t="s">
        <v>484</v>
      </c>
      <c r="B8" s="211" t="s">
        <v>226</v>
      </c>
      <c r="C8" s="80"/>
      <c r="D8" s="212"/>
      <c r="E8" s="212"/>
      <c r="F8" s="214">
        <v>50</v>
      </c>
      <c r="G8" s="215">
        <v>50</v>
      </c>
      <c r="H8" s="206">
        <v>60</v>
      </c>
      <c r="I8" s="206">
        <v>50</v>
      </c>
      <c r="J8" s="206">
        <v>40</v>
      </c>
      <c r="K8" s="206" t="s">
        <v>123</v>
      </c>
      <c r="L8" s="206">
        <v>10</v>
      </c>
      <c r="M8" s="207">
        <f>IFERROR(J8/I8,"")</f>
        <v>0.8</v>
      </c>
      <c r="O8" s="184"/>
      <c r="P8" s="184"/>
      <c r="Q8" s="184"/>
      <c r="R8" s="184"/>
      <c r="S8" s="184"/>
      <c r="T8" s="184"/>
    </row>
    <row r="9" spans="1:20" x14ac:dyDescent="0.25">
      <c r="A9" s="80" t="s">
        <v>478</v>
      </c>
      <c r="B9" s="80" t="s">
        <v>141</v>
      </c>
      <c r="C9" s="80" t="s">
        <v>71</v>
      </c>
      <c r="D9" s="80">
        <v>150</v>
      </c>
      <c r="E9" s="80"/>
      <c r="F9" s="80"/>
      <c r="G9" s="181">
        <v>120</v>
      </c>
      <c r="H9" s="181">
        <v>100</v>
      </c>
      <c r="I9" s="181">
        <v>50</v>
      </c>
      <c r="J9" s="181">
        <v>40</v>
      </c>
      <c r="K9" s="181" t="s">
        <v>123</v>
      </c>
      <c r="L9" s="181">
        <v>10</v>
      </c>
      <c r="M9" s="154">
        <f t="shared" ref="M9:M83" si="0">IFERROR(J9/I9,"")</f>
        <v>0.8</v>
      </c>
      <c r="O9" s="184"/>
      <c r="P9" s="184"/>
      <c r="Q9" s="184"/>
      <c r="R9" s="184"/>
      <c r="S9" s="184"/>
      <c r="T9" s="184"/>
    </row>
    <row r="10" spans="1:20" x14ac:dyDescent="0.25">
      <c r="A10" s="80" t="s">
        <v>478</v>
      </c>
      <c r="B10" s="80" t="s">
        <v>142</v>
      </c>
      <c r="C10" s="80" t="s">
        <v>72</v>
      </c>
      <c r="D10" s="80">
        <v>150</v>
      </c>
      <c r="E10" s="80"/>
      <c r="F10" s="80"/>
      <c r="G10" s="181">
        <v>120</v>
      </c>
      <c r="H10" s="181">
        <v>120</v>
      </c>
      <c r="I10" s="181">
        <v>50</v>
      </c>
      <c r="J10" s="181">
        <v>40</v>
      </c>
      <c r="K10" s="181" t="s">
        <v>123</v>
      </c>
      <c r="L10" s="181">
        <v>10</v>
      </c>
      <c r="M10" s="154">
        <f t="shared" si="0"/>
        <v>0.8</v>
      </c>
      <c r="O10" s="184"/>
      <c r="P10" s="184"/>
      <c r="Q10" s="184"/>
      <c r="R10" s="184"/>
      <c r="S10" s="184"/>
      <c r="T10" s="184"/>
    </row>
    <row r="11" spans="1:20" x14ac:dyDescent="0.25">
      <c r="A11" s="80" t="s">
        <v>479</v>
      </c>
      <c r="B11" s="80" t="s">
        <v>485</v>
      </c>
      <c r="C11" s="80" t="s">
        <v>489</v>
      </c>
      <c r="D11" s="80">
        <v>40</v>
      </c>
      <c r="E11" s="80"/>
      <c r="F11" s="80"/>
      <c r="G11" s="181">
        <v>20</v>
      </c>
      <c r="H11" s="181">
        <v>15</v>
      </c>
      <c r="I11" s="181">
        <v>50</v>
      </c>
      <c r="J11" s="181">
        <v>30</v>
      </c>
      <c r="K11" s="181" t="s">
        <v>124</v>
      </c>
      <c r="L11" s="181">
        <v>5</v>
      </c>
      <c r="M11" s="154">
        <f>IFERROR(J11/I11,"")</f>
        <v>0.6</v>
      </c>
      <c r="O11" s="184"/>
      <c r="P11" s="184"/>
      <c r="Q11" s="184"/>
      <c r="R11" s="184"/>
      <c r="S11" s="184"/>
      <c r="T11" s="184"/>
    </row>
    <row r="12" spans="1:20" x14ac:dyDescent="0.25">
      <c r="A12" s="80" t="s">
        <v>480</v>
      </c>
      <c r="B12" s="80" t="s">
        <v>137</v>
      </c>
      <c r="C12" s="80" t="s">
        <v>69</v>
      </c>
      <c r="D12" s="80">
        <v>100</v>
      </c>
      <c r="E12" s="80"/>
      <c r="F12" s="80"/>
      <c r="G12" s="181">
        <v>5</v>
      </c>
      <c r="H12" s="181">
        <v>5</v>
      </c>
      <c r="I12" s="181">
        <v>25</v>
      </c>
      <c r="J12" s="181">
        <v>40</v>
      </c>
      <c r="K12" s="181" t="s">
        <v>123</v>
      </c>
      <c r="L12" s="181">
        <v>10</v>
      </c>
      <c r="M12" s="154">
        <f>IFERROR(J12/I12,"")</f>
        <v>1.6</v>
      </c>
      <c r="O12" s="184"/>
      <c r="P12" s="184"/>
      <c r="Q12" s="184"/>
      <c r="R12" s="184"/>
      <c r="S12" s="184"/>
      <c r="T12" s="184"/>
    </row>
    <row r="13" spans="1:20" x14ac:dyDescent="0.25">
      <c r="A13" s="80"/>
      <c r="B13" s="80"/>
      <c r="C13" s="80"/>
      <c r="D13" s="80"/>
      <c r="E13" s="80"/>
      <c r="F13" s="80"/>
      <c r="G13" s="181"/>
      <c r="H13" s="181"/>
      <c r="I13" s="181"/>
      <c r="J13" s="181"/>
      <c r="K13" s="181"/>
      <c r="L13" s="181"/>
      <c r="M13" s="154"/>
      <c r="O13" s="184"/>
      <c r="P13" s="184"/>
      <c r="Q13" s="184"/>
      <c r="R13" s="184"/>
      <c r="S13" s="184"/>
      <c r="T13" s="184"/>
    </row>
    <row r="14" spans="1:20" ht="14.25" customHeight="1" x14ac:dyDescent="0.25">
      <c r="A14" s="80"/>
      <c r="B14" s="80"/>
      <c r="C14" s="80"/>
      <c r="D14" s="80"/>
      <c r="E14" s="80"/>
      <c r="F14" s="80"/>
      <c r="G14" s="181"/>
      <c r="H14" s="181"/>
      <c r="I14" s="181"/>
      <c r="J14" s="181"/>
      <c r="K14" s="181"/>
      <c r="L14" s="181"/>
      <c r="M14" s="154"/>
      <c r="O14" s="184"/>
      <c r="P14" s="184"/>
      <c r="Q14" s="184"/>
      <c r="R14" s="184"/>
      <c r="S14" s="184"/>
      <c r="T14" s="184"/>
    </row>
    <row r="15" spans="1:20" x14ac:dyDescent="0.25">
      <c r="A15" s="80" t="s">
        <v>481</v>
      </c>
      <c r="B15" s="80" t="s">
        <v>481</v>
      </c>
      <c r="C15" s="80" t="s">
        <v>490</v>
      </c>
      <c r="D15" s="80">
        <v>40</v>
      </c>
      <c r="E15" s="80">
        <v>2</v>
      </c>
      <c r="F15" s="80"/>
      <c r="G15" s="181">
        <v>20</v>
      </c>
      <c r="H15" s="181">
        <v>15</v>
      </c>
      <c r="I15" s="181">
        <v>50</v>
      </c>
      <c r="J15" s="181">
        <v>30</v>
      </c>
      <c r="K15" s="181" t="s">
        <v>124</v>
      </c>
      <c r="L15" s="181">
        <v>10</v>
      </c>
      <c r="M15" s="154">
        <f t="shared" si="0"/>
        <v>0.6</v>
      </c>
      <c r="O15" s="184"/>
      <c r="P15" s="184"/>
      <c r="Q15" s="184"/>
      <c r="R15" s="184"/>
      <c r="S15" s="184"/>
      <c r="T15" s="184"/>
    </row>
    <row r="16" spans="1:20" x14ac:dyDescent="0.25">
      <c r="A16" s="211" t="s">
        <v>221</v>
      </c>
      <c r="B16" s="211" t="s">
        <v>222</v>
      </c>
      <c r="C16" s="211"/>
      <c r="D16" s="211"/>
      <c r="E16" s="211"/>
      <c r="F16" s="211">
        <v>8</v>
      </c>
      <c r="G16" s="206">
        <v>2</v>
      </c>
      <c r="H16" s="206">
        <v>5</v>
      </c>
      <c r="I16" s="206">
        <v>50</v>
      </c>
      <c r="J16" s="206">
        <v>50</v>
      </c>
      <c r="K16" s="206" t="s">
        <v>123</v>
      </c>
      <c r="L16" s="206">
        <v>20</v>
      </c>
      <c r="M16" s="207">
        <f t="shared" si="0"/>
        <v>1</v>
      </c>
      <c r="O16" s="184"/>
      <c r="P16" s="184"/>
      <c r="Q16" s="184"/>
      <c r="R16" s="184"/>
      <c r="S16" s="184"/>
      <c r="T16" s="184"/>
    </row>
    <row r="17" spans="1:20" x14ac:dyDescent="0.25">
      <c r="A17" s="80"/>
      <c r="B17" s="80"/>
      <c r="C17" s="80"/>
      <c r="D17" s="80"/>
      <c r="E17" s="80"/>
      <c r="F17" s="80"/>
      <c r="G17" s="181"/>
      <c r="H17" s="181"/>
      <c r="I17" s="181"/>
      <c r="J17" s="181"/>
      <c r="K17" s="181"/>
      <c r="L17" s="181"/>
      <c r="M17" s="154"/>
      <c r="O17" s="184"/>
      <c r="P17" s="184"/>
      <c r="Q17" s="184"/>
      <c r="R17" s="184"/>
      <c r="S17" s="184"/>
      <c r="T17" s="184"/>
    </row>
    <row r="18" spans="1:20" x14ac:dyDescent="0.25">
      <c r="A18" s="80"/>
      <c r="B18" s="80"/>
      <c r="C18" s="80"/>
      <c r="D18" s="80"/>
      <c r="E18" s="80"/>
      <c r="F18" s="80"/>
      <c r="G18" s="181"/>
      <c r="H18" s="181"/>
      <c r="I18" s="181"/>
      <c r="J18" s="181"/>
      <c r="K18" s="181"/>
      <c r="L18" s="181"/>
      <c r="M18" s="154"/>
      <c r="O18" s="184"/>
      <c r="P18" s="184"/>
      <c r="Q18" s="184"/>
      <c r="R18" s="184"/>
      <c r="S18" s="184"/>
      <c r="T18" s="184"/>
    </row>
    <row r="19" spans="1:20" x14ac:dyDescent="0.25">
      <c r="A19" s="80" t="s">
        <v>482</v>
      </c>
      <c r="B19" s="80" t="s">
        <v>482</v>
      </c>
      <c r="C19" s="80" t="s">
        <v>489</v>
      </c>
      <c r="D19" s="80">
        <v>70</v>
      </c>
      <c r="E19" s="80">
        <v>1</v>
      </c>
      <c r="F19" s="80"/>
      <c r="G19" s="181">
        <v>50</v>
      </c>
      <c r="H19" s="181">
        <v>45</v>
      </c>
      <c r="I19" s="181">
        <v>50</v>
      </c>
      <c r="J19" s="181">
        <v>50</v>
      </c>
      <c r="K19" s="181" t="s">
        <v>123</v>
      </c>
      <c r="L19" s="181">
        <v>10</v>
      </c>
      <c r="M19" s="154">
        <f t="shared" si="0"/>
        <v>1</v>
      </c>
      <c r="O19" s="184"/>
      <c r="P19" s="184"/>
      <c r="Q19" s="184"/>
      <c r="R19" s="184"/>
      <c r="S19" s="184"/>
      <c r="T19" s="184"/>
    </row>
    <row r="20" spans="1:20" x14ac:dyDescent="0.25">
      <c r="A20" s="211" t="s">
        <v>220</v>
      </c>
      <c r="B20" s="211" t="s">
        <v>220</v>
      </c>
      <c r="C20" s="211"/>
      <c r="D20" s="211"/>
      <c r="E20" s="211"/>
      <c r="F20" s="211">
        <v>10</v>
      </c>
      <c r="G20" s="206">
        <v>1</v>
      </c>
      <c r="H20" s="206">
        <v>3</v>
      </c>
      <c r="I20" s="206">
        <v>50</v>
      </c>
      <c r="J20" s="206">
        <v>50</v>
      </c>
      <c r="K20" s="206" t="s">
        <v>123</v>
      </c>
      <c r="L20" s="206">
        <v>15</v>
      </c>
      <c r="M20" s="207">
        <f t="shared" si="0"/>
        <v>1</v>
      </c>
      <c r="O20" s="184"/>
      <c r="P20" s="184"/>
      <c r="Q20" s="184"/>
      <c r="R20" s="184"/>
      <c r="S20" s="184"/>
      <c r="T20" s="184"/>
    </row>
    <row r="21" spans="1:20" x14ac:dyDescent="0.25">
      <c r="A21" s="80"/>
      <c r="B21" s="80"/>
      <c r="C21" s="80"/>
      <c r="D21" s="80"/>
      <c r="E21" s="80"/>
      <c r="F21" s="80"/>
      <c r="G21" s="181"/>
      <c r="H21" s="181"/>
      <c r="I21" s="181"/>
      <c r="J21" s="181"/>
      <c r="K21" s="181"/>
      <c r="L21" s="181"/>
      <c r="M21" s="154"/>
      <c r="O21" s="184"/>
      <c r="P21" s="184"/>
      <c r="Q21" s="184"/>
      <c r="R21" s="184"/>
      <c r="S21" s="184"/>
      <c r="T21" s="184"/>
    </row>
    <row r="22" spans="1:20" x14ac:dyDescent="0.25">
      <c r="A22" s="80"/>
      <c r="B22" s="80"/>
      <c r="C22" s="80"/>
      <c r="D22" s="80"/>
      <c r="E22" s="80"/>
      <c r="F22" s="80"/>
      <c r="G22" s="181"/>
      <c r="H22" s="181"/>
      <c r="I22" s="181"/>
      <c r="J22" s="181"/>
      <c r="K22" s="181"/>
      <c r="L22" s="181"/>
      <c r="M22" s="154"/>
      <c r="O22" s="184"/>
      <c r="P22" s="184"/>
      <c r="Q22" s="184"/>
      <c r="R22" s="184"/>
      <c r="S22" s="184"/>
      <c r="T22" s="184"/>
    </row>
    <row r="23" spans="1:20" x14ac:dyDescent="0.25">
      <c r="A23" s="80" t="s">
        <v>483</v>
      </c>
      <c r="B23" s="80" t="s">
        <v>483</v>
      </c>
      <c r="C23" s="80" t="s">
        <v>489</v>
      </c>
      <c r="D23" s="80">
        <v>45</v>
      </c>
      <c r="E23" s="80">
        <v>3</v>
      </c>
      <c r="F23" s="80"/>
      <c r="G23" s="181">
        <v>25</v>
      </c>
      <c r="H23" s="181">
        <v>20</v>
      </c>
      <c r="I23" s="181">
        <v>50</v>
      </c>
      <c r="J23" s="181">
        <v>35</v>
      </c>
      <c r="K23" s="181" t="s">
        <v>124</v>
      </c>
      <c r="L23" s="181">
        <v>10</v>
      </c>
      <c r="M23" s="154">
        <f t="shared" si="0"/>
        <v>0.7</v>
      </c>
      <c r="O23" s="184"/>
      <c r="P23" s="184"/>
      <c r="Q23" s="184"/>
      <c r="R23" s="184"/>
      <c r="S23" s="184"/>
      <c r="T23" s="184"/>
    </row>
    <row r="24" spans="1:20" x14ac:dyDescent="0.25">
      <c r="A24" s="210" t="s">
        <v>219</v>
      </c>
      <c r="B24" s="210" t="s">
        <v>219</v>
      </c>
      <c r="C24" s="211"/>
      <c r="D24" s="211"/>
      <c r="E24" s="211"/>
      <c r="F24" s="211">
        <v>6</v>
      </c>
      <c r="G24" s="206">
        <v>2</v>
      </c>
      <c r="H24" s="206">
        <v>2</v>
      </c>
      <c r="I24" s="206">
        <v>50</v>
      </c>
      <c r="J24" s="206">
        <v>40</v>
      </c>
      <c r="K24" s="206" t="s">
        <v>123</v>
      </c>
      <c r="L24" s="206">
        <v>10</v>
      </c>
      <c r="M24" s="207">
        <f t="shared" ref="M24:M25" si="1">IFERROR(J24/I24,"")</f>
        <v>0.8</v>
      </c>
      <c r="O24" s="184"/>
      <c r="P24" s="184"/>
      <c r="Q24" s="184"/>
      <c r="R24" s="184"/>
      <c r="S24" s="184"/>
      <c r="T24" s="184"/>
    </row>
    <row r="25" spans="1:20" x14ac:dyDescent="0.25">
      <c r="A25" s="210" t="s">
        <v>224</v>
      </c>
      <c r="B25" s="210" t="s">
        <v>224</v>
      </c>
      <c r="C25" s="211"/>
      <c r="D25" s="80"/>
      <c r="E25" s="80"/>
      <c r="F25" s="211">
        <v>2</v>
      </c>
      <c r="G25" s="206">
        <v>5</v>
      </c>
      <c r="H25" s="206">
        <v>10</v>
      </c>
      <c r="I25" s="206">
        <v>50</v>
      </c>
      <c r="J25" s="206">
        <v>40</v>
      </c>
      <c r="K25" s="206" t="s">
        <v>123</v>
      </c>
      <c r="L25" s="206">
        <v>10</v>
      </c>
      <c r="M25" s="207">
        <f t="shared" si="1"/>
        <v>0.8</v>
      </c>
      <c r="O25" s="184"/>
      <c r="P25" s="184"/>
      <c r="Q25" s="184"/>
      <c r="R25" s="184"/>
      <c r="S25" s="184"/>
      <c r="T25" s="184"/>
    </row>
    <row r="26" spans="1:20" x14ac:dyDescent="0.25">
      <c r="A26" s="80"/>
      <c r="B26" s="80"/>
      <c r="C26" s="80"/>
      <c r="D26" s="80"/>
      <c r="E26" s="80"/>
      <c r="F26" s="80"/>
      <c r="G26" s="181"/>
      <c r="H26" s="181"/>
      <c r="I26" s="181"/>
      <c r="J26" s="181"/>
      <c r="K26" s="181"/>
      <c r="L26" s="181"/>
      <c r="M26" s="154"/>
      <c r="O26" s="184"/>
      <c r="P26" s="184"/>
      <c r="Q26" s="184"/>
      <c r="R26" s="184"/>
      <c r="S26" s="184"/>
      <c r="T26" s="184"/>
    </row>
    <row r="27" spans="1:20" s="208" customFormat="1" x14ac:dyDescent="0.25">
      <c r="A27" s="80"/>
      <c r="B27" s="80"/>
      <c r="C27" s="80"/>
      <c r="D27" s="80"/>
      <c r="E27" s="80"/>
      <c r="F27" s="80"/>
      <c r="G27" s="181"/>
      <c r="H27" s="181"/>
      <c r="I27" s="181"/>
      <c r="J27" s="181"/>
      <c r="K27" s="181"/>
      <c r="L27" s="181"/>
      <c r="M27" s="154"/>
      <c r="O27" s="209"/>
      <c r="P27" s="209"/>
      <c r="Q27" s="209"/>
      <c r="R27" s="209"/>
      <c r="S27" s="209"/>
      <c r="T27" s="209"/>
    </row>
    <row r="28" spans="1:20" x14ac:dyDescent="0.25">
      <c r="A28" s="80" t="s">
        <v>486</v>
      </c>
      <c r="B28" s="80" t="s">
        <v>486</v>
      </c>
      <c r="C28" s="80" t="s">
        <v>490</v>
      </c>
      <c r="D28" s="80">
        <v>45</v>
      </c>
      <c r="E28" s="80"/>
      <c r="F28" s="80"/>
      <c r="G28" s="181">
        <v>25</v>
      </c>
      <c r="H28" s="181">
        <v>25</v>
      </c>
      <c r="I28" s="181">
        <v>50</v>
      </c>
      <c r="J28" s="181">
        <v>25</v>
      </c>
      <c r="K28" s="181" t="s">
        <v>123</v>
      </c>
      <c r="L28" s="181">
        <v>15</v>
      </c>
      <c r="M28" s="154">
        <f>IFERROR(J28/I28,"")</f>
        <v>0.5</v>
      </c>
      <c r="O28" s="184"/>
      <c r="P28" s="184"/>
      <c r="Q28" s="184"/>
      <c r="R28" s="184"/>
      <c r="S28" s="184"/>
      <c r="T28" s="184"/>
    </row>
    <row r="29" spans="1:20" x14ac:dyDescent="0.25">
      <c r="A29" s="179"/>
      <c r="B29" s="179"/>
      <c r="C29" s="179"/>
      <c r="D29" s="179"/>
      <c r="E29" s="179"/>
      <c r="F29" s="179"/>
      <c r="G29" s="183"/>
      <c r="H29" s="183"/>
      <c r="I29" s="183"/>
      <c r="J29" s="183"/>
      <c r="K29" s="183"/>
      <c r="L29" s="183"/>
      <c r="M29" s="154" t="str">
        <f t="shared" si="0"/>
        <v/>
      </c>
      <c r="O29" s="184"/>
      <c r="P29" s="184"/>
      <c r="Q29" s="184"/>
      <c r="R29" s="184"/>
      <c r="S29" s="184"/>
      <c r="T29" s="184"/>
    </row>
    <row r="30" spans="1:20" x14ac:dyDescent="0.25">
      <c r="A30" s="179"/>
      <c r="B30" s="179"/>
      <c r="C30" s="179"/>
      <c r="D30" s="179"/>
      <c r="E30" s="179"/>
      <c r="F30" s="179"/>
      <c r="G30" s="183"/>
      <c r="H30" s="183"/>
      <c r="I30" s="183"/>
      <c r="J30" s="183"/>
      <c r="K30" s="183"/>
      <c r="L30" s="183"/>
      <c r="M30" s="154" t="str">
        <f t="shared" si="0"/>
        <v/>
      </c>
      <c r="O30" s="184"/>
      <c r="P30" s="184"/>
      <c r="Q30" s="184"/>
      <c r="R30" s="184"/>
      <c r="S30" s="184"/>
      <c r="T30" s="184"/>
    </row>
    <row r="31" spans="1:20" x14ac:dyDescent="0.25">
      <c r="A31" s="179"/>
      <c r="B31" s="179"/>
      <c r="C31" s="179"/>
      <c r="D31" s="179"/>
      <c r="E31" s="179"/>
      <c r="F31" s="179"/>
      <c r="G31" s="183"/>
      <c r="H31" s="183"/>
      <c r="I31" s="183"/>
      <c r="J31" s="183"/>
      <c r="K31" s="183"/>
      <c r="L31" s="183"/>
      <c r="M31" s="154" t="str">
        <f t="shared" si="0"/>
        <v/>
      </c>
      <c r="O31" s="184"/>
      <c r="P31" s="184"/>
      <c r="Q31" s="184"/>
      <c r="R31" s="184"/>
      <c r="S31" s="184"/>
      <c r="T31" s="184"/>
    </row>
    <row r="32" spans="1:20" x14ac:dyDescent="0.25">
      <c r="A32" s="179"/>
      <c r="B32" s="179"/>
      <c r="C32" s="179"/>
      <c r="D32" s="179"/>
      <c r="E32" s="179"/>
      <c r="F32" s="179"/>
      <c r="G32" s="183"/>
      <c r="H32" s="183"/>
      <c r="I32" s="183"/>
      <c r="J32" s="183"/>
      <c r="K32" s="183"/>
      <c r="L32" s="183"/>
      <c r="M32" s="154" t="str">
        <f t="shared" si="0"/>
        <v/>
      </c>
      <c r="O32" s="184"/>
      <c r="P32" s="184"/>
      <c r="Q32" s="184"/>
      <c r="R32" s="184"/>
      <c r="S32" s="184"/>
      <c r="T32" s="184"/>
    </row>
    <row r="33" spans="1:20" x14ac:dyDescent="0.25">
      <c r="A33" s="80" t="s">
        <v>487</v>
      </c>
      <c r="B33" s="80" t="s">
        <v>487</v>
      </c>
      <c r="C33" s="80" t="s">
        <v>490</v>
      </c>
      <c r="D33" s="80">
        <v>45</v>
      </c>
      <c r="E33" s="80"/>
      <c r="F33" s="80"/>
      <c r="G33" s="181">
        <v>25</v>
      </c>
      <c r="H33" s="181">
        <v>20</v>
      </c>
      <c r="I33" s="181">
        <v>50</v>
      </c>
      <c r="J33" s="181">
        <v>50</v>
      </c>
      <c r="K33" s="181" t="s">
        <v>124</v>
      </c>
      <c r="L33" s="181">
        <v>0</v>
      </c>
      <c r="M33" s="154">
        <f>IFERROR(J33/I33,"")</f>
        <v>1</v>
      </c>
      <c r="O33" s="184"/>
      <c r="P33" s="184"/>
      <c r="Q33" s="184"/>
      <c r="R33" s="184"/>
      <c r="S33" s="184"/>
      <c r="T33" s="184"/>
    </row>
    <row r="34" spans="1:20" x14ac:dyDescent="0.25">
      <c r="A34" s="179"/>
      <c r="B34" s="179"/>
      <c r="C34" s="179"/>
      <c r="D34" s="179"/>
      <c r="E34" s="179"/>
      <c r="F34" s="179"/>
      <c r="G34" s="183"/>
      <c r="H34" s="183"/>
      <c r="I34" s="183"/>
      <c r="J34" s="183"/>
      <c r="K34" s="183"/>
      <c r="L34" s="183"/>
      <c r="M34" s="154" t="str">
        <f t="shared" si="0"/>
        <v/>
      </c>
      <c r="O34" s="184"/>
      <c r="P34" s="184"/>
      <c r="Q34" s="184"/>
      <c r="R34" s="184"/>
      <c r="S34" s="184"/>
      <c r="T34" s="184"/>
    </row>
    <row r="35" spans="1:20" x14ac:dyDescent="0.25">
      <c r="A35" s="179"/>
      <c r="B35" s="179"/>
      <c r="C35" s="179"/>
      <c r="D35" s="179"/>
      <c r="E35" s="179"/>
      <c r="F35" s="179"/>
      <c r="G35" s="183"/>
      <c r="H35" s="183"/>
      <c r="I35" s="183"/>
      <c r="J35" s="183"/>
      <c r="K35" s="183"/>
      <c r="L35" s="183"/>
      <c r="M35" s="154" t="str">
        <f t="shared" si="0"/>
        <v/>
      </c>
      <c r="O35" s="184"/>
      <c r="P35" s="184"/>
      <c r="Q35" s="184"/>
      <c r="R35" s="184"/>
      <c r="S35" s="184"/>
      <c r="T35" s="184"/>
    </row>
    <row r="36" spans="1:20" x14ac:dyDescent="0.25">
      <c r="A36" s="179"/>
      <c r="B36" s="179"/>
      <c r="C36" s="179"/>
      <c r="D36" s="179"/>
      <c r="E36" s="179"/>
      <c r="F36" s="179"/>
      <c r="G36" s="183"/>
      <c r="H36" s="183"/>
      <c r="I36" s="183"/>
      <c r="J36" s="183"/>
      <c r="K36" s="183"/>
      <c r="L36" s="183"/>
      <c r="M36" s="154" t="str">
        <f t="shared" si="0"/>
        <v/>
      </c>
      <c r="O36" s="184"/>
      <c r="P36" s="184"/>
      <c r="Q36" s="184"/>
      <c r="R36" s="184"/>
      <c r="S36" s="184"/>
      <c r="T36" s="184"/>
    </row>
    <row r="37" spans="1:20" x14ac:dyDescent="0.25">
      <c r="A37" s="179"/>
      <c r="B37" s="179"/>
      <c r="C37" s="179"/>
      <c r="D37" s="179"/>
      <c r="E37" s="179"/>
      <c r="F37" s="179"/>
      <c r="G37" s="183"/>
      <c r="H37" s="183"/>
      <c r="I37" s="183"/>
      <c r="J37" s="183"/>
      <c r="K37" s="183"/>
      <c r="L37" s="183"/>
      <c r="M37" s="154" t="str">
        <f t="shared" si="0"/>
        <v/>
      </c>
      <c r="O37" s="184"/>
      <c r="P37" s="184"/>
      <c r="Q37" s="184"/>
      <c r="R37" s="184"/>
      <c r="S37" s="184"/>
      <c r="T37" s="184"/>
    </row>
    <row r="38" spans="1:20" x14ac:dyDescent="0.25">
      <c r="A38" s="80" t="s">
        <v>488</v>
      </c>
      <c r="B38" s="80" t="s">
        <v>488</v>
      </c>
      <c r="C38" s="80" t="s">
        <v>490</v>
      </c>
      <c r="D38" s="80">
        <v>45</v>
      </c>
      <c r="E38" s="80"/>
      <c r="F38" s="80"/>
      <c r="G38" s="181">
        <v>25</v>
      </c>
      <c r="H38" s="181">
        <v>27</v>
      </c>
      <c r="I38" s="181">
        <v>50</v>
      </c>
      <c r="J38" s="181">
        <v>25</v>
      </c>
      <c r="K38" s="181" t="s">
        <v>124</v>
      </c>
      <c r="L38" s="181">
        <v>5</v>
      </c>
      <c r="M38" s="154">
        <f>IFERROR(J38/I38,"")</f>
        <v>0.5</v>
      </c>
      <c r="O38" s="184"/>
      <c r="P38" s="184"/>
      <c r="Q38" s="184"/>
      <c r="R38" s="184"/>
      <c r="S38" s="184"/>
      <c r="T38" s="184"/>
    </row>
    <row r="39" spans="1:20" x14ac:dyDescent="0.25">
      <c r="A39" s="179"/>
      <c r="B39" s="179"/>
      <c r="C39" s="179"/>
      <c r="D39" s="179"/>
      <c r="E39" s="179"/>
      <c r="F39" s="179"/>
      <c r="G39" s="183"/>
      <c r="H39" s="183"/>
      <c r="I39" s="183"/>
      <c r="J39" s="183"/>
      <c r="K39" s="183"/>
      <c r="L39" s="183"/>
      <c r="M39" s="154" t="str">
        <f t="shared" si="0"/>
        <v/>
      </c>
      <c r="O39" s="184"/>
      <c r="P39" s="184"/>
      <c r="Q39" s="184"/>
      <c r="R39" s="184"/>
      <c r="S39" s="184"/>
      <c r="T39" s="184"/>
    </row>
    <row r="40" spans="1:20" x14ac:dyDescent="0.25">
      <c r="A40" s="179"/>
      <c r="B40" s="179"/>
      <c r="C40" s="179"/>
      <c r="D40" s="179"/>
      <c r="E40" s="179"/>
      <c r="F40" s="179"/>
      <c r="G40" s="183"/>
      <c r="H40" s="183"/>
      <c r="I40" s="183"/>
      <c r="J40" s="183"/>
      <c r="K40" s="183"/>
      <c r="L40" s="183"/>
      <c r="M40" s="154" t="str">
        <f t="shared" si="0"/>
        <v/>
      </c>
      <c r="O40" s="184"/>
      <c r="P40" s="184"/>
      <c r="Q40" s="184"/>
      <c r="R40" s="184"/>
      <c r="S40" s="184"/>
      <c r="T40" s="184"/>
    </row>
    <row r="41" spans="1:20" x14ac:dyDescent="0.25">
      <c r="A41" s="179"/>
      <c r="B41" s="179"/>
      <c r="C41" s="179"/>
      <c r="D41" s="179"/>
      <c r="E41" s="179"/>
      <c r="F41" s="179"/>
      <c r="G41" s="183"/>
      <c r="H41" s="183"/>
      <c r="I41" s="183"/>
      <c r="J41" s="183"/>
      <c r="K41" s="183"/>
      <c r="L41" s="183"/>
      <c r="M41" s="154" t="str">
        <f t="shared" si="0"/>
        <v/>
      </c>
      <c r="O41" s="184"/>
      <c r="P41" s="184"/>
      <c r="Q41" s="184"/>
      <c r="R41" s="184"/>
      <c r="S41" s="184"/>
      <c r="T41" s="184"/>
    </row>
    <row r="42" spans="1:20" x14ac:dyDescent="0.25">
      <c r="A42" s="179"/>
      <c r="B42" s="179"/>
      <c r="C42" s="179"/>
      <c r="D42" s="179"/>
      <c r="E42" s="179"/>
      <c r="F42" s="179"/>
      <c r="G42" s="183"/>
      <c r="H42" s="183"/>
      <c r="I42" s="183"/>
      <c r="J42" s="183"/>
      <c r="K42" s="183"/>
      <c r="L42" s="183"/>
      <c r="M42" s="154" t="str">
        <f t="shared" si="0"/>
        <v/>
      </c>
      <c r="O42" s="184"/>
      <c r="P42" s="184"/>
      <c r="Q42" s="184"/>
      <c r="R42" s="184"/>
      <c r="S42" s="184"/>
      <c r="T42" s="184"/>
    </row>
    <row r="43" spans="1:20" x14ac:dyDescent="0.25">
      <c r="A43" s="179"/>
      <c r="B43" s="179"/>
      <c r="C43" s="179"/>
      <c r="D43" s="179"/>
      <c r="E43" s="179"/>
      <c r="F43" s="179"/>
      <c r="G43" s="183"/>
      <c r="H43" s="183"/>
      <c r="I43" s="183"/>
      <c r="J43" s="183"/>
      <c r="K43" s="183"/>
      <c r="L43" s="183"/>
      <c r="M43" s="154" t="str">
        <f t="shared" si="0"/>
        <v/>
      </c>
      <c r="O43" s="184"/>
      <c r="P43" s="184"/>
      <c r="Q43" s="184"/>
      <c r="R43" s="184"/>
      <c r="S43" s="184"/>
      <c r="T43" s="184"/>
    </row>
    <row r="44" spans="1:20" x14ac:dyDescent="0.25">
      <c r="A44" s="179"/>
      <c r="B44" s="179"/>
      <c r="C44" s="179"/>
      <c r="D44" s="179"/>
      <c r="E44" s="179"/>
      <c r="F44" s="179"/>
      <c r="G44" s="183"/>
      <c r="H44" s="183"/>
      <c r="I44" s="183"/>
      <c r="J44" s="183"/>
      <c r="K44" s="183"/>
      <c r="L44" s="183"/>
      <c r="M44" s="154" t="str">
        <f t="shared" si="0"/>
        <v/>
      </c>
      <c r="O44" s="184"/>
      <c r="P44" s="184"/>
      <c r="Q44" s="184"/>
      <c r="R44" s="184"/>
      <c r="S44" s="184"/>
      <c r="T44" s="184"/>
    </row>
    <row r="45" spans="1:20" x14ac:dyDescent="0.25">
      <c r="A45" s="179"/>
      <c r="B45" s="179"/>
      <c r="C45" s="179"/>
      <c r="D45" s="179"/>
      <c r="E45" s="179"/>
      <c r="F45" s="179"/>
      <c r="G45" s="183"/>
      <c r="H45" s="183"/>
      <c r="I45" s="183"/>
      <c r="J45" s="183"/>
      <c r="K45" s="183"/>
      <c r="L45" s="183"/>
      <c r="M45" s="154" t="str">
        <f t="shared" si="0"/>
        <v/>
      </c>
      <c r="O45" s="184"/>
      <c r="P45" s="184"/>
      <c r="Q45" s="184"/>
      <c r="R45" s="184"/>
      <c r="S45" s="184"/>
      <c r="T45" s="184"/>
    </row>
    <row r="46" spans="1:20" x14ac:dyDescent="0.25">
      <c r="A46" s="179"/>
      <c r="B46" s="179"/>
      <c r="C46" s="179"/>
      <c r="D46" s="179"/>
      <c r="E46" s="179"/>
      <c r="F46" s="179"/>
      <c r="G46" s="183"/>
      <c r="H46" s="183"/>
      <c r="I46" s="183"/>
      <c r="J46" s="183"/>
      <c r="K46" s="183"/>
      <c r="L46" s="183"/>
      <c r="M46" s="154" t="str">
        <f t="shared" si="0"/>
        <v/>
      </c>
      <c r="O46" s="184"/>
      <c r="P46" s="184"/>
      <c r="Q46" s="184"/>
      <c r="R46" s="184"/>
      <c r="S46" s="184"/>
      <c r="T46" s="184"/>
    </row>
    <row r="47" spans="1:20" x14ac:dyDescent="0.25">
      <c r="A47" s="179"/>
      <c r="B47" s="179"/>
      <c r="C47" s="179"/>
      <c r="D47" s="179"/>
      <c r="E47" s="179"/>
      <c r="F47" s="179"/>
      <c r="G47" s="183"/>
      <c r="H47" s="183"/>
      <c r="I47" s="183"/>
      <c r="J47" s="183"/>
      <c r="K47" s="183"/>
      <c r="L47" s="183"/>
      <c r="M47" s="154" t="str">
        <f t="shared" si="0"/>
        <v/>
      </c>
      <c r="O47" s="184"/>
      <c r="P47" s="184"/>
      <c r="Q47" s="184"/>
      <c r="R47" s="184"/>
      <c r="S47" s="184"/>
      <c r="T47" s="184"/>
    </row>
    <row r="48" spans="1:20" x14ac:dyDescent="0.25">
      <c r="A48" s="179"/>
      <c r="B48" s="179"/>
      <c r="C48" s="179"/>
      <c r="D48" s="179"/>
      <c r="E48" s="179"/>
      <c r="F48" s="179"/>
      <c r="G48" s="183"/>
      <c r="H48" s="183"/>
      <c r="I48" s="183"/>
      <c r="J48" s="183"/>
      <c r="K48" s="183"/>
      <c r="L48" s="183"/>
      <c r="M48" s="154" t="str">
        <f t="shared" si="0"/>
        <v/>
      </c>
      <c r="O48" s="184"/>
      <c r="P48" s="184"/>
      <c r="Q48" s="184"/>
      <c r="R48" s="184"/>
      <c r="S48" s="184"/>
      <c r="T48" s="184"/>
    </row>
    <row r="49" spans="1:20" x14ac:dyDescent="0.25">
      <c r="A49" s="179"/>
      <c r="B49" s="179"/>
      <c r="C49" s="179"/>
      <c r="D49" s="179"/>
      <c r="E49" s="179"/>
      <c r="F49" s="179"/>
      <c r="G49" s="183"/>
      <c r="H49" s="183"/>
      <c r="I49" s="183"/>
      <c r="J49" s="183"/>
      <c r="K49" s="183"/>
      <c r="L49" s="183"/>
      <c r="M49" s="154" t="str">
        <f t="shared" si="0"/>
        <v/>
      </c>
      <c r="O49" s="184"/>
      <c r="P49" s="184"/>
      <c r="Q49" s="184"/>
      <c r="R49" s="184"/>
      <c r="S49" s="184"/>
      <c r="T49" s="184"/>
    </row>
    <row r="50" spans="1:20" x14ac:dyDescent="0.25">
      <c r="A50" s="179"/>
      <c r="B50" s="179"/>
      <c r="C50" s="179"/>
      <c r="D50" s="179"/>
      <c r="E50" s="179"/>
      <c r="F50" s="179"/>
      <c r="G50" s="183"/>
      <c r="H50" s="183"/>
      <c r="I50" s="183"/>
      <c r="J50" s="183"/>
      <c r="K50" s="183"/>
      <c r="L50" s="183"/>
      <c r="M50" s="154" t="str">
        <f t="shared" si="0"/>
        <v/>
      </c>
      <c r="O50" s="184"/>
      <c r="P50" s="184"/>
      <c r="Q50" s="184"/>
      <c r="R50" s="184"/>
      <c r="S50" s="184"/>
      <c r="T50" s="184"/>
    </row>
    <row r="51" spans="1:20" x14ac:dyDescent="0.25">
      <c r="A51" s="179"/>
      <c r="B51" s="179"/>
      <c r="C51" s="179"/>
      <c r="D51" s="179"/>
      <c r="E51" s="179"/>
      <c r="F51" s="179"/>
      <c r="G51" s="183"/>
      <c r="H51" s="183"/>
      <c r="I51" s="183"/>
      <c r="J51" s="183"/>
      <c r="K51" s="183"/>
      <c r="L51" s="183"/>
      <c r="M51" s="154" t="str">
        <f t="shared" si="0"/>
        <v/>
      </c>
      <c r="O51" s="184"/>
      <c r="P51" s="184"/>
      <c r="Q51" s="184"/>
      <c r="R51" s="184"/>
      <c r="S51" s="184"/>
      <c r="T51" s="184"/>
    </row>
    <row r="52" spans="1:20" x14ac:dyDescent="0.25">
      <c r="A52" s="179"/>
      <c r="B52" s="179"/>
      <c r="C52" s="179"/>
      <c r="D52" s="179"/>
      <c r="E52" s="179"/>
      <c r="F52" s="179"/>
      <c r="G52" s="183"/>
      <c r="H52" s="183"/>
      <c r="I52" s="183"/>
      <c r="J52" s="183"/>
      <c r="K52" s="183"/>
      <c r="L52" s="183"/>
      <c r="M52" s="154" t="str">
        <f t="shared" si="0"/>
        <v/>
      </c>
      <c r="O52" s="184"/>
      <c r="P52" s="184"/>
      <c r="Q52" s="184"/>
      <c r="R52" s="184"/>
      <c r="S52" s="184"/>
      <c r="T52" s="184"/>
    </row>
    <row r="53" spans="1:20" x14ac:dyDescent="0.25">
      <c r="A53" s="179"/>
      <c r="B53" s="179"/>
      <c r="C53" s="179"/>
      <c r="D53" s="179"/>
      <c r="E53" s="179"/>
      <c r="F53" s="179"/>
      <c r="G53" s="183"/>
      <c r="H53" s="183"/>
      <c r="I53" s="183"/>
      <c r="J53" s="183"/>
      <c r="K53" s="183"/>
      <c r="L53" s="183"/>
      <c r="M53" s="154" t="str">
        <f t="shared" si="0"/>
        <v/>
      </c>
      <c r="O53" s="184"/>
      <c r="P53" s="184"/>
      <c r="Q53" s="184"/>
      <c r="R53" s="184"/>
      <c r="S53" s="184"/>
      <c r="T53" s="184"/>
    </row>
    <row r="54" spans="1:20" x14ac:dyDescent="0.25">
      <c r="A54" s="179"/>
      <c r="B54" s="179"/>
      <c r="C54" s="179"/>
      <c r="D54" s="179"/>
      <c r="E54" s="179"/>
      <c r="F54" s="179"/>
      <c r="G54" s="183"/>
      <c r="H54" s="183"/>
      <c r="I54" s="183"/>
      <c r="J54" s="183"/>
      <c r="K54" s="183"/>
      <c r="L54" s="183"/>
      <c r="M54" s="154" t="str">
        <f t="shared" si="0"/>
        <v/>
      </c>
      <c r="O54" s="184"/>
      <c r="P54" s="184"/>
      <c r="Q54" s="184"/>
      <c r="R54" s="184"/>
      <c r="S54" s="184"/>
      <c r="T54" s="184"/>
    </row>
    <row r="55" spans="1:20" x14ac:dyDescent="0.25">
      <c r="A55" s="179"/>
      <c r="B55" s="179"/>
      <c r="C55" s="179"/>
      <c r="D55" s="179"/>
      <c r="E55" s="179"/>
      <c r="F55" s="179"/>
      <c r="G55" s="183"/>
      <c r="H55" s="183"/>
      <c r="I55" s="183"/>
      <c r="J55" s="183"/>
      <c r="K55" s="183"/>
      <c r="L55" s="183"/>
      <c r="M55" s="154" t="str">
        <f t="shared" si="0"/>
        <v/>
      </c>
      <c r="O55" s="184"/>
      <c r="P55" s="184"/>
      <c r="Q55" s="184"/>
      <c r="R55" s="184"/>
      <c r="S55" s="184"/>
      <c r="T55" s="184"/>
    </row>
    <row r="56" spans="1:20" x14ac:dyDescent="0.25">
      <c r="A56" s="179"/>
      <c r="B56" s="179"/>
      <c r="C56" s="179"/>
      <c r="D56" s="179"/>
      <c r="E56" s="179"/>
      <c r="F56" s="179"/>
      <c r="G56" s="183"/>
      <c r="H56" s="183"/>
      <c r="I56" s="183"/>
      <c r="J56" s="183"/>
      <c r="K56" s="183"/>
      <c r="L56" s="183"/>
      <c r="M56" s="154" t="str">
        <f t="shared" si="0"/>
        <v/>
      </c>
      <c r="O56" s="184"/>
      <c r="P56" s="184"/>
      <c r="Q56" s="184"/>
      <c r="R56" s="184"/>
      <c r="S56" s="184"/>
      <c r="T56" s="184"/>
    </row>
    <row r="57" spans="1:20" x14ac:dyDescent="0.25">
      <c r="A57" s="179"/>
      <c r="B57" s="179"/>
      <c r="C57" s="179"/>
      <c r="D57" s="179"/>
      <c r="E57" s="179"/>
      <c r="F57" s="179"/>
      <c r="G57" s="183"/>
      <c r="H57" s="183"/>
      <c r="I57" s="183"/>
      <c r="J57" s="183"/>
      <c r="K57" s="183"/>
      <c r="L57" s="183"/>
      <c r="M57" s="154" t="str">
        <f t="shared" si="0"/>
        <v/>
      </c>
      <c r="O57" s="184"/>
      <c r="P57" s="184"/>
      <c r="Q57" s="184"/>
      <c r="R57" s="184"/>
      <c r="S57" s="184"/>
      <c r="T57" s="184"/>
    </row>
    <row r="58" spans="1:20" x14ac:dyDescent="0.25">
      <c r="A58" s="179"/>
      <c r="B58" s="179"/>
      <c r="C58" s="179"/>
      <c r="D58" s="179"/>
      <c r="E58" s="179"/>
      <c r="F58" s="179"/>
      <c r="G58" s="183"/>
      <c r="H58" s="183"/>
      <c r="I58" s="183"/>
      <c r="J58" s="183"/>
      <c r="K58" s="183"/>
      <c r="L58" s="183"/>
      <c r="M58" s="154" t="str">
        <f t="shared" si="0"/>
        <v/>
      </c>
      <c r="O58" s="184"/>
      <c r="P58" s="184"/>
      <c r="Q58" s="184"/>
      <c r="R58" s="184"/>
      <c r="S58" s="184"/>
      <c r="T58" s="184"/>
    </row>
    <row r="59" spans="1:20" x14ac:dyDescent="0.25">
      <c r="A59" s="179"/>
      <c r="B59" s="179"/>
      <c r="C59" s="179"/>
      <c r="D59" s="179"/>
      <c r="E59" s="179"/>
      <c r="F59" s="179"/>
      <c r="G59" s="183"/>
      <c r="H59" s="183"/>
      <c r="I59" s="183"/>
      <c r="J59" s="183"/>
      <c r="K59" s="183"/>
      <c r="L59" s="183"/>
      <c r="M59" s="154" t="str">
        <f t="shared" si="0"/>
        <v/>
      </c>
      <c r="O59" s="184"/>
      <c r="P59" s="184"/>
      <c r="Q59" s="184"/>
      <c r="R59" s="184"/>
      <c r="S59" s="184"/>
      <c r="T59" s="184"/>
    </row>
    <row r="60" spans="1:20" x14ac:dyDescent="0.25">
      <c r="A60" s="179"/>
      <c r="B60" s="179"/>
      <c r="C60" s="179"/>
      <c r="D60" s="179"/>
      <c r="E60" s="179"/>
      <c r="F60" s="179"/>
      <c r="G60" s="183"/>
      <c r="H60" s="183"/>
      <c r="I60" s="183"/>
      <c r="J60" s="183"/>
      <c r="K60" s="183"/>
      <c r="L60" s="183"/>
      <c r="M60" s="154" t="str">
        <f t="shared" si="0"/>
        <v/>
      </c>
      <c r="O60" s="184"/>
      <c r="P60" s="184"/>
      <c r="Q60" s="184"/>
      <c r="R60" s="184"/>
      <c r="S60" s="184"/>
      <c r="T60" s="184"/>
    </row>
    <row r="61" spans="1:20" x14ac:dyDescent="0.25">
      <c r="A61" s="179"/>
      <c r="B61" s="179"/>
      <c r="C61" s="179"/>
      <c r="D61" s="179"/>
      <c r="E61" s="179"/>
      <c r="F61" s="179"/>
      <c r="G61" s="183"/>
      <c r="H61" s="183"/>
      <c r="I61" s="183"/>
      <c r="J61" s="183"/>
      <c r="K61" s="183"/>
      <c r="L61" s="183"/>
      <c r="M61" s="154" t="str">
        <f t="shared" si="0"/>
        <v/>
      </c>
      <c r="O61" s="184"/>
      <c r="P61" s="184"/>
      <c r="Q61" s="184"/>
      <c r="R61" s="184"/>
      <c r="S61" s="184"/>
      <c r="T61" s="184"/>
    </row>
    <row r="62" spans="1:20" x14ac:dyDescent="0.25">
      <c r="A62" s="179"/>
      <c r="B62" s="179"/>
      <c r="C62" s="179"/>
      <c r="D62" s="179"/>
      <c r="E62" s="179"/>
      <c r="F62" s="179"/>
      <c r="G62" s="183"/>
      <c r="H62" s="183"/>
      <c r="I62" s="183"/>
      <c r="J62" s="183"/>
      <c r="K62" s="183"/>
      <c r="L62" s="183"/>
      <c r="M62" s="154" t="str">
        <f t="shared" si="0"/>
        <v/>
      </c>
      <c r="O62" s="184"/>
      <c r="P62" s="184"/>
      <c r="Q62" s="184"/>
      <c r="R62" s="184"/>
      <c r="S62" s="184"/>
      <c r="T62" s="184"/>
    </row>
    <row r="63" spans="1:20" x14ac:dyDescent="0.25">
      <c r="A63" s="179"/>
      <c r="B63" s="179"/>
      <c r="C63" s="179"/>
      <c r="D63" s="179"/>
      <c r="E63" s="179"/>
      <c r="F63" s="179"/>
      <c r="G63" s="183"/>
      <c r="H63" s="183"/>
      <c r="I63" s="183"/>
      <c r="J63" s="183"/>
      <c r="K63" s="183"/>
      <c r="L63" s="183"/>
      <c r="M63" s="154" t="str">
        <f t="shared" si="0"/>
        <v/>
      </c>
      <c r="O63" s="184"/>
      <c r="P63" s="184"/>
      <c r="Q63" s="184"/>
      <c r="R63" s="184"/>
      <c r="S63" s="184"/>
      <c r="T63" s="184"/>
    </row>
    <row r="64" spans="1:20" x14ac:dyDescent="0.25">
      <c r="A64" s="179"/>
      <c r="B64" s="179"/>
      <c r="C64" s="179"/>
      <c r="D64" s="179"/>
      <c r="E64" s="179"/>
      <c r="F64" s="179"/>
      <c r="G64" s="183"/>
      <c r="H64" s="183"/>
      <c r="I64" s="183"/>
      <c r="J64" s="183"/>
      <c r="K64" s="183"/>
      <c r="L64" s="183"/>
      <c r="M64" s="154" t="str">
        <f t="shared" si="0"/>
        <v/>
      </c>
      <c r="O64" s="184"/>
      <c r="P64" s="184"/>
      <c r="Q64" s="184"/>
      <c r="R64" s="184"/>
      <c r="S64" s="184"/>
      <c r="T64" s="184"/>
    </row>
    <row r="65" spans="1:20" x14ac:dyDescent="0.25">
      <c r="A65" s="179"/>
      <c r="B65" s="179"/>
      <c r="C65" s="179"/>
      <c r="D65" s="179"/>
      <c r="E65" s="179"/>
      <c r="F65" s="179"/>
      <c r="G65" s="183"/>
      <c r="H65" s="183"/>
      <c r="I65" s="183"/>
      <c r="J65" s="183"/>
      <c r="K65" s="183"/>
      <c r="L65" s="183"/>
      <c r="M65" s="154" t="str">
        <f t="shared" si="0"/>
        <v/>
      </c>
      <c r="O65" s="184"/>
      <c r="P65" s="184"/>
      <c r="Q65" s="184"/>
      <c r="R65" s="184"/>
      <c r="S65" s="184"/>
      <c r="T65" s="184"/>
    </row>
    <row r="66" spans="1:20" x14ac:dyDescent="0.25">
      <c r="A66" s="179"/>
      <c r="B66" s="179"/>
      <c r="C66" s="179"/>
      <c r="D66" s="179"/>
      <c r="E66" s="179"/>
      <c r="F66" s="179"/>
      <c r="G66" s="183"/>
      <c r="H66" s="183"/>
      <c r="I66" s="183"/>
      <c r="J66" s="183"/>
      <c r="K66" s="183"/>
      <c r="L66" s="183"/>
      <c r="M66" s="154" t="str">
        <f t="shared" si="0"/>
        <v/>
      </c>
      <c r="O66" s="184"/>
      <c r="P66" s="184"/>
      <c r="Q66" s="184"/>
      <c r="R66" s="184"/>
      <c r="S66" s="184"/>
      <c r="T66" s="184"/>
    </row>
    <row r="67" spans="1:20" x14ac:dyDescent="0.25">
      <c r="A67" s="179"/>
      <c r="B67" s="179"/>
      <c r="C67" s="179"/>
      <c r="D67" s="179"/>
      <c r="E67" s="179"/>
      <c r="F67" s="179"/>
      <c r="G67" s="183"/>
      <c r="H67" s="183"/>
      <c r="I67" s="183"/>
      <c r="J67" s="183"/>
      <c r="K67" s="183"/>
      <c r="L67" s="183"/>
      <c r="M67" s="154" t="str">
        <f t="shared" si="0"/>
        <v/>
      </c>
      <c r="O67" s="184"/>
      <c r="P67" s="184"/>
      <c r="Q67" s="184"/>
      <c r="R67" s="184"/>
      <c r="S67" s="184"/>
      <c r="T67" s="184"/>
    </row>
    <row r="68" spans="1:20" x14ac:dyDescent="0.25">
      <c r="A68" s="179"/>
      <c r="B68" s="179"/>
      <c r="C68" s="179"/>
      <c r="D68" s="179"/>
      <c r="E68" s="179"/>
      <c r="F68" s="179"/>
      <c r="G68" s="183"/>
      <c r="H68" s="183"/>
      <c r="I68" s="183"/>
      <c r="J68" s="183"/>
      <c r="K68" s="183"/>
      <c r="L68" s="183"/>
      <c r="M68" s="154" t="str">
        <f t="shared" si="0"/>
        <v/>
      </c>
      <c r="O68" s="184"/>
      <c r="P68" s="184"/>
      <c r="Q68" s="184"/>
      <c r="R68" s="184"/>
      <c r="S68" s="184"/>
      <c r="T68" s="184"/>
    </row>
    <row r="69" spans="1:20" x14ac:dyDescent="0.25">
      <c r="A69" s="179"/>
      <c r="B69" s="179"/>
      <c r="C69" s="179"/>
      <c r="D69" s="179"/>
      <c r="E69" s="179"/>
      <c r="F69" s="179"/>
      <c r="G69" s="183"/>
      <c r="H69" s="183"/>
      <c r="I69" s="183"/>
      <c r="J69" s="183"/>
      <c r="K69" s="183"/>
      <c r="L69" s="183"/>
      <c r="M69" s="154" t="str">
        <f t="shared" si="0"/>
        <v/>
      </c>
      <c r="O69" s="184"/>
      <c r="P69" s="184"/>
      <c r="Q69" s="184"/>
      <c r="R69" s="184"/>
      <c r="S69" s="184"/>
      <c r="T69" s="184"/>
    </row>
    <row r="70" spans="1:20" x14ac:dyDescent="0.25">
      <c r="A70" s="179"/>
      <c r="B70" s="179"/>
      <c r="C70" s="179"/>
      <c r="D70" s="179"/>
      <c r="E70" s="179"/>
      <c r="F70" s="179"/>
      <c r="G70" s="183"/>
      <c r="H70" s="183"/>
      <c r="I70" s="183"/>
      <c r="J70" s="183"/>
      <c r="K70" s="183"/>
      <c r="L70" s="183"/>
      <c r="M70" s="154" t="str">
        <f t="shared" si="0"/>
        <v/>
      </c>
      <c r="O70" s="184"/>
      <c r="P70" s="184"/>
      <c r="Q70" s="184"/>
      <c r="R70" s="184"/>
      <c r="S70" s="184"/>
      <c r="T70" s="184"/>
    </row>
    <row r="71" spans="1:20" x14ac:dyDescent="0.25">
      <c r="A71" s="179"/>
      <c r="B71" s="179"/>
      <c r="C71" s="179"/>
      <c r="D71" s="179"/>
      <c r="E71" s="179"/>
      <c r="F71" s="179"/>
      <c r="G71" s="183"/>
      <c r="H71" s="183"/>
      <c r="I71" s="183"/>
      <c r="J71" s="183"/>
      <c r="K71" s="183"/>
      <c r="L71" s="183"/>
      <c r="M71" s="154" t="str">
        <f t="shared" si="0"/>
        <v/>
      </c>
      <c r="O71" s="184"/>
      <c r="P71" s="184"/>
      <c r="Q71" s="184"/>
      <c r="R71" s="184"/>
      <c r="S71" s="184"/>
      <c r="T71" s="184"/>
    </row>
    <row r="72" spans="1:20" x14ac:dyDescent="0.25">
      <c r="A72" s="179"/>
      <c r="B72" s="179"/>
      <c r="C72" s="179"/>
      <c r="D72" s="179"/>
      <c r="E72" s="179"/>
      <c r="F72" s="179"/>
      <c r="G72" s="183"/>
      <c r="H72" s="183"/>
      <c r="I72" s="183"/>
      <c r="J72" s="183"/>
      <c r="K72" s="183"/>
      <c r="L72" s="183"/>
      <c r="M72" s="154" t="str">
        <f t="shared" si="0"/>
        <v/>
      </c>
      <c r="O72" s="184"/>
      <c r="P72" s="184"/>
      <c r="Q72" s="184"/>
      <c r="R72" s="184"/>
      <c r="S72" s="184"/>
      <c r="T72" s="184"/>
    </row>
    <row r="73" spans="1:20" x14ac:dyDescent="0.25">
      <c r="A73" s="179"/>
      <c r="B73" s="179"/>
      <c r="C73" s="179"/>
      <c r="D73" s="179"/>
      <c r="E73" s="179"/>
      <c r="F73" s="179"/>
      <c r="G73" s="183"/>
      <c r="H73" s="183"/>
      <c r="I73" s="183"/>
      <c r="J73" s="183"/>
      <c r="K73" s="183"/>
      <c r="L73" s="183"/>
      <c r="M73" s="154" t="str">
        <f t="shared" si="0"/>
        <v/>
      </c>
      <c r="O73" s="184"/>
      <c r="P73" s="184"/>
      <c r="Q73" s="184"/>
      <c r="R73" s="184"/>
      <c r="S73" s="184"/>
      <c r="T73" s="184"/>
    </row>
    <row r="74" spans="1:20" x14ac:dyDescent="0.25">
      <c r="A74" s="179"/>
      <c r="B74" s="179"/>
      <c r="C74" s="179"/>
      <c r="D74" s="179"/>
      <c r="E74" s="179"/>
      <c r="F74" s="179"/>
      <c r="G74" s="183"/>
      <c r="H74" s="183"/>
      <c r="I74" s="183"/>
      <c r="J74" s="183"/>
      <c r="K74" s="183"/>
      <c r="L74" s="183"/>
      <c r="M74" s="154" t="str">
        <f t="shared" si="0"/>
        <v/>
      </c>
      <c r="O74" s="184"/>
      <c r="P74" s="184"/>
      <c r="Q74" s="184"/>
      <c r="R74" s="184"/>
      <c r="S74" s="184"/>
      <c r="T74" s="184"/>
    </row>
    <row r="75" spans="1:20" x14ac:dyDescent="0.25">
      <c r="A75" s="179"/>
      <c r="B75" s="179"/>
      <c r="C75" s="179"/>
      <c r="D75" s="179"/>
      <c r="E75" s="179"/>
      <c r="F75" s="179"/>
      <c r="G75" s="183"/>
      <c r="H75" s="183"/>
      <c r="I75" s="183"/>
      <c r="J75" s="183"/>
      <c r="K75" s="183"/>
      <c r="L75" s="183"/>
      <c r="M75" s="154" t="str">
        <f t="shared" si="0"/>
        <v/>
      </c>
      <c r="O75" s="184"/>
      <c r="P75" s="184"/>
      <c r="Q75" s="184"/>
      <c r="R75" s="184"/>
      <c r="S75" s="184"/>
      <c r="T75" s="184"/>
    </row>
    <row r="76" spans="1:20" x14ac:dyDescent="0.25">
      <c r="A76" s="179"/>
      <c r="B76" s="179"/>
      <c r="C76" s="179"/>
      <c r="D76" s="179"/>
      <c r="E76" s="179"/>
      <c r="F76" s="179"/>
      <c r="G76" s="183"/>
      <c r="H76" s="183"/>
      <c r="I76" s="183"/>
      <c r="J76" s="183"/>
      <c r="K76" s="183"/>
      <c r="L76" s="183"/>
      <c r="M76" s="154" t="str">
        <f t="shared" si="0"/>
        <v/>
      </c>
      <c r="O76" s="184"/>
      <c r="P76" s="184"/>
      <c r="Q76" s="184"/>
      <c r="R76" s="184"/>
      <c r="S76" s="184"/>
      <c r="T76" s="184"/>
    </row>
    <row r="77" spans="1:20" x14ac:dyDescent="0.25">
      <c r="A77" s="179"/>
      <c r="B77" s="179"/>
      <c r="C77" s="179"/>
      <c r="D77" s="179"/>
      <c r="E77" s="179"/>
      <c r="F77" s="179"/>
      <c r="G77" s="183"/>
      <c r="H77" s="183"/>
      <c r="I77" s="183"/>
      <c r="J77" s="183"/>
      <c r="K77" s="183"/>
      <c r="L77" s="183"/>
      <c r="M77" s="154" t="str">
        <f t="shared" si="0"/>
        <v/>
      </c>
      <c r="O77" s="184"/>
      <c r="P77" s="184"/>
      <c r="Q77" s="184"/>
      <c r="R77" s="184"/>
      <c r="S77" s="184"/>
      <c r="T77" s="184"/>
    </row>
    <row r="78" spans="1:20" x14ac:dyDescent="0.25">
      <c r="A78" s="179"/>
      <c r="B78" s="179"/>
      <c r="C78" s="179"/>
      <c r="D78" s="179"/>
      <c r="E78" s="179"/>
      <c r="F78" s="179"/>
      <c r="G78" s="183"/>
      <c r="H78" s="183"/>
      <c r="I78" s="183"/>
      <c r="J78" s="183"/>
      <c r="K78" s="183"/>
      <c r="L78" s="183"/>
      <c r="M78" s="154" t="str">
        <f t="shared" si="0"/>
        <v/>
      </c>
      <c r="O78" s="184"/>
      <c r="P78" s="184"/>
      <c r="Q78" s="184"/>
      <c r="R78" s="184"/>
      <c r="S78" s="184"/>
      <c r="T78" s="184"/>
    </row>
    <row r="79" spans="1:20" x14ac:dyDescent="0.25">
      <c r="A79" s="179"/>
      <c r="B79" s="179"/>
      <c r="C79" s="179"/>
      <c r="D79" s="179"/>
      <c r="E79" s="179"/>
      <c r="F79" s="179"/>
      <c r="G79" s="183"/>
      <c r="H79" s="183"/>
      <c r="I79" s="183"/>
      <c r="J79" s="183"/>
      <c r="K79" s="183"/>
      <c r="L79" s="183"/>
      <c r="M79" s="154" t="str">
        <f t="shared" si="0"/>
        <v/>
      </c>
      <c r="O79" s="184"/>
      <c r="P79" s="184"/>
      <c r="Q79" s="184"/>
      <c r="R79" s="184"/>
      <c r="S79" s="184"/>
      <c r="T79" s="184"/>
    </row>
    <row r="80" spans="1:20" x14ac:dyDescent="0.25">
      <c r="A80" s="179"/>
      <c r="B80" s="179"/>
      <c r="C80" s="179"/>
      <c r="D80" s="179"/>
      <c r="E80" s="179"/>
      <c r="F80" s="179"/>
      <c r="G80" s="183"/>
      <c r="H80" s="183"/>
      <c r="I80" s="183"/>
      <c r="J80" s="183"/>
      <c r="K80" s="183"/>
      <c r="L80" s="183"/>
      <c r="M80" s="154" t="str">
        <f t="shared" si="0"/>
        <v/>
      </c>
      <c r="O80" s="184"/>
      <c r="P80" s="184"/>
      <c r="Q80" s="184"/>
      <c r="R80" s="184"/>
      <c r="S80" s="184"/>
      <c r="T80" s="184"/>
    </row>
    <row r="81" spans="1:20" x14ac:dyDescent="0.25">
      <c r="A81" s="179"/>
      <c r="B81" s="179"/>
      <c r="C81" s="179"/>
      <c r="D81" s="179"/>
      <c r="E81" s="179"/>
      <c r="F81" s="179"/>
      <c r="G81" s="183"/>
      <c r="H81" s="183"/>
      <c r="I81" s="183"/>
      <c r="J81" s="183"/>
      <c r="K81" s="183"/>
      <c r="L81" s="183"/>
      <c r="M81" s="154" t="str">
        <f t="shared" si="0"/>
        <v/>
      </c>
      <c r="O81" s="184"/>
      <c r="P81" s="184"/>
      <c r="Q81" s="184"/>
      <c r="R81" s="184"/>
      <c r="S81" s="184"/>
      <c r="T81" s="184"/>
    </row>
    <row r="82" spans="1:20" x14ac:dyDescent="0.25">
      <c r="A82" s="179"/>
      <c r="B82" s="179"/>
      <c r="C82" s="179"/>
      <c r="D82" s="179"/>
      <c r="E82" s="179"/>
      <c r="F82" s="179"/>
      <c r="G82" s="183"/>
      <c r="H82" s="183"/>
      <c r="I82" s="183"/>
      <c r="J82" s="183"/>
      <c r="K82" s="183"/>
      <c r="L82" s="183"/>
      <c r="M82" s="154" t="str">
        <f t="shared" si="0"/>
        <v/>
      </c>
      <c r="O82" s="184"/>
      <c r="P82" s="184"/>
      <c r="Q82" s="184"/>
      <c r="R82" s="184"/>
      <c r="S82" s="184"/>
      <c r="T82" s="184"/>
    </row>
    <row r="83" spans="1:20" x14ac:dyDescent="0.25">
      <c r="A83" s="179"/>
      <c r="B83" s="179"/>
      <c r="C83" s="179"/>
      <c r="D83" s="179"/>
      <c r="E83" s="179"/>
      <c r="F83" s="179"/>
      <c r="G83" s="183"/>
      <c r="H83" s="183"/>
      <c r="I83" s="183"/>
      <c r="J83" s="183"/>
      <c r="K83" s="183"/>
      <c r="L83" s="183"/>
      <c r="M83" s="154" t="str">
        <f t="shared" si="0"/>
        <v/>
      </c>
      <c r="O83" s="184"/>
      <c r="P83" s="184"/>
      <c r="Q83" s="184"/>
      <c r="R83" s="184"/>
      <c r="S83" s="184"/>
      <c r="T83" s="184"/>
    </row>
    <row r="84" spans="1:20" x14ac:dyDescent="0.25">
      <c r="A84" s="179"/>
      <c r="B84" s="179"/>
      <c r="C84" s="179"/>
      <c r="D84" s="179"/>
      <c r="E84" s="179"/>
      <c r="F84" s="179"/>
      <c r="G84" s="183"/>
      <c r="H84" s="183"/>
      <c r="I84" s="183"/>
      <c r="J84" s="183"/>
      <c r="K84" s="183"/>
      <c r="L84" s="183"/>
      <c r="M84" s="154" t="str">
        <f t="shared" ref="M84:M143" si="2">IFERROR(J84/I84,"")</f>
        <v/>
      </c>
      <c r="O84" s="184"/>
      <c r="P84" s="184"/>
      <c r="Q84" s="184"/>
      <c r="R84" s="184"/>
      <c r="S84" s="184"/>
      <c r="T84" s="184"/>
    </row>
    <row r="85" spans="1:20" x14ac:dyDescent="0.25">
      <c r="A85" s="179"/>
      <c r="B85" s="179"/>
      <c r="C85" s="179"/>
      <c r="D85" s="179"/>
      <c r="E85" s="179"/>
      <c r="F85" s="179"/>
      <c r="G85" s="183"/>
      <c r="H85" s="183"/>
      <c r="I85" s="183"/>
      <c r="J85" s="183"/>
      <c r="K85" s="183"/>
      <c r="L85" s="183"/>
      <c r="M85" s="154" t="str">
        <f t="shared" si="2"/>
        <v/>
      </c>
      <c r="O85" s="184"/>
      <c r="P85" s="184"/>
      <c r="Q85" s="184"/>
      <c r="R85" s="184"/>
      <c r="S85" s="184"/>
      <c r="T85" s="184"/>
    </row>
    <row r="86" spans="1:20" x14ac:dyDescent="0.25">
      <c r="A86" s="179"/>
      <c r="B86" s="179"/>
      <c r="C86" s="179"/>
      <c r="D86" s="179"/>
      <c r="E86" s="179"/>
      <c r="F86" s="179"/>
      <c r="G86" s="183"/>
      <c r="H86" s="183"/>
      <c r="I86" s="183"/>
      <c r="J86" s="183"/>
      <c r="K86" s="183"/>
      <c r="L86" s="183"/>
      <c r="M86" s="154" t="str">
        <f t="shared" si="2"/>
        <v/>
      </c>
      <c r="O86" s="184"/>
      <c r="P86" s="184"/>
      <c r="Q86" s="184"/>
      <c r="R86" s="184"/>
      <c r="S86" s="184"/>
      <c r="T86" s="184"/>
    </row>
    <row r="87" spans="1:20" x14ac:dyDescent="0.25">
      <c r="A87" s="179"/>
      <c r="B87" s="179"/>
      <c r="C87" s="179"/>
      <c r="D87" s="179"/>
      <c r="E87" s="179"/>
      <c r="F87" s="179"/>
      <c r="G87" s="183"/>
      <c r="H87" s="183"/>
      <c r="I87" s="183"/>
      <c r="J87" s="183"/>
      <c r="K87" s="183"/>
      <c r="L87" s="183"/>
      <c r="M87" s="154" t="str">
        <f t="shared" si="2"/>
        <v/>
      </c>
      <c r="O87" s="184"/>
      <c r="P87" s="184"/>
      <c r="Q87" s="184"/>
      <c r="R87" s="184"/>
      <c r="S87" s="184"/>
      <c r="T87" s="184"/>
    </row>
    <row r="88" spans="1:20" x14ac:dyDescent="0.25">
      <c r="A88" s="179"/>
      <c r="B88" s="179"/>
      <c r="C88" s="179"/>
      <c r="D88" s="179"/>
      <c r="E88" s="179"/>
      <c r="F88" s="179"/>
      <c r="G88" s="183"/>
      <c r="H88" s="183"/>
      <c r="I88" s="183"/>
      <c r="J88" s="183"/>
      <c r="K88" s="183"/>
      <c r="L88" s="183"/>
      <c r="M88" s="154" t="str">
        <f t="shared" si="2"/>
        <v/>
      </c>
      <c r="O88" s="184"/>
      <c r="P88" s="184"/>
      <c r="Q88" s="184"/>
      <c r="R88" s="184"/>
      <c r="S88" s="184"/>
      <c r="T88" s="184"/>
    </row>
    <row r="89" spans="1:20" x14ac:dyDescent="0.25">
      <c r="A89" s="179"/>
      <c r="B89" s="179"/>
      <c r="C89" s="179"/>
      <c r="D89" s="179"/>
      <c r="E89" s="179"/>
      <c r="F89" s="179"/>
      <c r="G89" s="183"/>
      <c r="H89" s="183"/>
      <c r="I89" s="183"/>
      <c r="J89" s="183"/>
      <c r="K89" s="183"/>
      <c r="L89" s="183"/>
      <c r="M89" s="154" t="str">
        <f t="shared" si="2"/>
        <v/>
      </c>
      <c r="O89" s="184"/>
      <c r="P89" s="184"/>
      <c r="Q89" s="184"/>
      <c r="R89" s="184"/>
      <c r="S89" s="184"/>
      <c r="T89" s="184"/>
    </row>
    <row r="90" spans="1:20" x14ac:dyDescent="0.25">
      <c r="A90" s="179"/>
      <c r="B90" s="179"/>
      <c r="C90" s="179"/>
      <c r="D90" s="179"/>
      <c r="E90" s="179"/>
      <c r="F90" s="179"/>
      <c r="G90" s="183"/>
      <c r="H90" s="183"/>
      <c r="I90" s="183"/>
      <c r="J90" s="183"/>
      <c r="K90" s="183"/>
      <c r="L90" s="183"/>
      <c r="M90" s="154" t="str">
        <f t="shared" si="2"/>
        <v/>
      </c>
      <c r="O90" s="184"/>
      <c r="P90" s="184"/>
      <c r="Q90" s="184"/>
      <c r="R90" s="184"/>
      <c r="S90" s="184"/>
      <c r="T90" s="184"/>
    </row>
    <row r="91" spans="1:20" x14ac:dyDescent="0.25">
      <c r="A91" s="179"/>
      <c r="B91" s="179"/>
      <c r="C91" s="179"/>
      <c r="D91" s="179"/>
      <c r="E91" s="179"/>
      <c r="F91" s="179"/>
      <c r="G91" s="183"/>
      <c r="H91" s="183"/>
      <c r="I91" s="183"/>
      <c r="J91" s="183"/>
      <c r="K91" s="183"/>
      <c r="L91" s="183"/>
      <c r="M91" s="154" t="str">
        <f t="shared" si="2"/>
        <v/>
      </c>
      <c r="O91" s="184"/>
      <c r="P91" s="184"/>
      <c r="Q91" s="184"/>
      <c r="R91" s="184"/>
      <c r="S91" s="184"/>
      <c r="T91" s="184"/>
    </row>
    <row r="92" spans="1:20" x14ac:dyDescent="0.25">
      <c r="A92" s="179"/>
      <c r="B92" s="179"/>
      <c r="C92" s="179"/>
      <c r="D92" s="179"/>
      <c r="E92" s="179"/>
      <c r="F92" s="179"/>
      <c r="G92" s="183"/>
      <c r="H92" s="183"/>
      <c r="I92" s="183"/>
      <c r="J92" s="183"/>
      <c r="K92" s="183"/>
      <c r="L92" s="183"/>
      <c r="M92" s="154" t="str">
        <f t="shared" si="2"/>
        <v/>
      </c>
      <c r="O92" s="184"/>
      <c r="P92" s="184"/>
      <c r="Q92" s="184"/>
      <c r="R92" s="184"/>
      <c r="S92" s="184"/>
      <c r="T92" s="184"/>
    </row>
    <row r="93" spans="1:20" x14ac:dyDescent="0.25">
      <c r="A93" s="179"/>
      <c r="B93" s="179"/>
      <c r="C93" s="179"/>
      <c r="D93" s="179"/>
      <c r="E93" s="179"/>
      <c r="F93" s="179"/>
      <c r="G93" s="183"/>
      <c r="H93" s="183"/>
      <c r="I93" s="183"/>
      <c r="J93" s="183"/>
      <c r="K93" s="183"/>
      <c r="L93" s="183"/>
      <c r="M93" s="154" t="str">
        <f t="shared" si="2"/>
        <v/>
      </c>
      <c r="O93" s="184"/>
      <c r="P93" s="184"/>
      <c r="Q93" s="184"/>
      <c r="R93" s="184"/>
      <c r="S93" s="184"/>
      <c r="T93" s="184"/>
    </row>
    <row r="94" spans="1:20" x14ac:dyDescent="0.25">
      <c r="A94" s="179"/>
      <c r="B94" s="179"/>
      <c r="C94" s="179"/>
      <c r="D94" s="179"/>
      <c r="E94" s="179"/>
      <c r="F94" s="179"/>
      <c r="G94" s="183"/>
      <c r="H94" s="183"/>
      <c r="I94" s="183"/>
      <c r="J94" s="183"/>
      <c r="K94" s="183"/>
      <c r="L94" s="183"/>
      <c r="M94" s="154" t="str">
        <f t="shared" si="2"/>
        <v/>
      </c>
      <c r="O94" s="184"/>
      <c r="P94" s="184"/>
      <c r="Q94" s="184"/>
      <c r="R94" s="184"/>
      <c r="S94" s="184"/>
      <c r="T94" s="184"/>
    </row>
    <row r="95" spans="1:20" x14ac:dyDescent="0.25">
      <c r="A95" s="179"/>
      <c r="B95" s="179"/>
      <c r="C95" s="179"/>
      <c r="D95" s="179"/>
      <c r="E95" s="179"/>
      <c r="F95" s="179"/>
      <c r="G95" s="183"/>
      <c r="H95" s="183"/>
      <c r="I95" s="183"/>
      <c r="J95" s="183"/>
      <c r="K95" s="183"/>
      <c r="L95" s="183"/>
      <c r="M95" s="154" t="str">
        <f t="shared" si="2"/>
        <v/>
      </c>
      <c r="O95" s="184"/>
      <c r="P95" s="184"/>
      <c r="Q95" s="184"/>
      <c r="R95" s="184"/>
      <c r="S95" s="184"/>
      <c r="T95" s="184"/>
    </row>
    <row r="96" spans="1:20" x14ac:dyDescent="0.25">
      <c r="A96" s="179"/>
      <c r="B96" s="179"/>
      <c r="C96" s="179"/>
      <c r="D96" s="179"/>
      <c r="E96" s="179"/>
      <c r="F96" s="179"/>
      <c r="G96" s="183"/>
      <c r="H96" s="183"/>
      <c r="I96" s="183"/>
      <c r="J96" s="183"/>
      <c r="K96" s="183"/>
      <c r="L96" s="183"/>
      <c r="M96" s="154" t="str">
        <f t="shared" si="2"/>
        <v/>
      </c>
      <c r="O96" s="184"/>
      <c r="P96" s="184"/>
      <c r="Q96" s="184"/>
      <c r="R96" s="184"/>
      <c r="S96" s="184"/>
      <c r="T96" s="184"/>
    </row>
    <row r="97" spans="1:20" x14ac:dyDescent="0.25">
      <c r="A97" s="179"/>
      <c r="B97" s="179"/>
      <c r="C97" s="179"/>
      <c r="D97" s="179"/>
      <c r="E97" s="179"/>
      <c r="F97" s="179"/>
      <c r="G97" s="183"/>
      <c r="H97" s="183"/>
      <c r="I97" s="183"/>
      <c r="J97" s="183"/>
      <c r="K97" s="183"/>
      <c r="L97" s="183"/>
      <c r="M97" s="154" t="str">
        <f t="shared" si="2"/>
        <v/>
      </c>
      <c r="O97" s="184"/>
      <c r="P97" s="184"/>
      <c r="Q97" s="184"/>
      <c r="R97" s="184"/>
      <c r="S97" s="184"/>
      <c r="T97" s="184"/>
    </row>
    <row r="98" spans="1:20" x14ac:dyDescent="0.25">
      <c r="A98" s="179"/>
      <c r="B98" s="179"/>
      <c r="C98" s="179"/>
      <c r="D98" s="179"/>
      <c r="E98" s="179"/>
      <c r="F98" s="179"/>
      <c r="G98" s="183"/>
      <c r="H98" s="183"/>
      <c r="I98" s="183"/>
      <c r="J98" s="183"/>
      <c r="K98" s="183"/>
      <c r="L98" s="183"/>
      <c r="M98" s="154" t="str">
        <f t="shared" si="2"/>
        <v/>
      </c>
      <c r="O98" s="184"/>
      <c r="P98" s="184"/>
      <c r="Q98" s="184"/>
      <c r="R98" s="184"/>
      <c r="S98" s="184"/>
      <c r="T98" s="184"/>
    </row>
    <row r="99" spans="1:20" x14ac:dyDescent="0.25">
      <c r="A99" s="179"/>
      <c r="B99" s="179"/>
      <c r="C99" s="179"/>
      <c r="D99" s="179"/>
      <c r="E99" s="179"/>
      <c r="F99" s="179"/>
      <c r="G99" s="183"/>
      <c r="H99" s="183"/>
      <c r="I99" s="183"/>
      <c r="J99" s="183"/>
      <c r="K99" s="183"/>
      <c r="L99" s="183"/>
      <c r="M99" s="154" t="str">
        <f t="shared" si="2"/>
        <v/>
      </c>
      <c r="O99" s="184"/>
      <c r="P99" s="184"/>
      <c r="Q99" s="184"/>
      <c r="R99" s="184"/>
      <c r="S99" s="184"/>
      <c r="T99" s="184"/>
    </row>
    <row r="100" spans="1:20" x14ac:dyDescent="0.25">
      <c r="A100" s="179"/>
      <c r="B100" s="179"/>
      <c r="C100" s="179"/>
      <c r="D100" s="179"/>
      <c r="E100" s="179"/>
      <c r="F100" s="179"/>
      <c r="G100" s="183"/>
      <c r="H100" s="183"/>
      <c r="I100" s="183"/>
      <c r="J100" s="183"/>
      <c r="K100" s="183"/>
      <c r="L100" s="183"/>
      <c r="M100" s="154" t="str">
        <f t="shared" si="2"/>
        <v/>
      </c>
      <c r="O100" s="184"/>
      <c r="P100" s="184"/>
      <c r="Q100" s="184"/>
      <c r="R100" s="184"/>
      <c r="S100" s="184"/>
      <c r="T100" s="184"/>
    </row>
    <row r="101" spans="1:20" x14ac:dyDescent="0.25">
      <c r="A101" s="179"/>
      <c r="B101" s="179"/>
      <c r="C101" s="179"/>
      <c r="D101" s="179"/>
      <c r="E101" s="179"/>
      <c r="F101" s="179"/>
      <c r="G101" s="183"/>
      <c r="H101" s="183"/>
      <c r="I101" s="183"/>
      <c r="J101" s="183"/>
      <c r="K101" s="183"/>
      <c r="L101" s="183"/>
      <c r="M101" s="154" t="str">
        <f t="shared" si="2"/>
        <v/>
      </c>
      <c r="O101" s="184"/>
      <c r="P101" s="184"/>
      <c r="Q101" s="184"/>
      <c r="R101" s="184"/>
      <c r="S101" s="184"/>
      <c r="T101" s="184"/>
    </row>
    <row r="102" spans="1:20" x14ac:dyDescent="0.25">
      <c r="A102" s="179"/>
      <c r="B102" s="179"/>
      <c r="C102" s="179"/>
      <c r="D102" s="179"/>
      <c r="E102" s="179"/>
      <c r="F102" s="179"/>
      <c r="G102" s="183"/>
      <c r="H102" s="183"/>
      <c r="I102" s="183"/>
      <c r="J102" s="183"/>
      <c r="K102" s="183"/>
      <c r="L102" s="183"/>
      <c r="M102" s="154" t="str">
        <f t="shared" si="2"/>
        <v/>
      </c>
      <c r="O102" s="184"/>
      <c r="P102" s="184"/>
      <c r="Q102" s="184"/>
      <c r="R102" s="184"/>
      <c r="S102" s="184"/>
      <c r="T102" s="184"/>
    </row>
    <row r="103" spans="1:20" x14ac:dyDescent="0.25">
      <c r="A103" s="179"/>
      <c r="B103" s="179"/>
      <c r="C103" s="179"/>
      <c r="D103" s="179"/>
      <c r="E103" s="179"/>
      <c r="F103" s="179"/>
      <c r="G103" s="183"/>
      <c r="H103" s="183"/>
      <c r="I103" s="183"/>
      <c r="J103" s="183"/>
      <c r="K103" s="183"/>
      <c r="L103" s="183"/>
      <c r="M103" s="154" t="str">
        <f t="shared" si="2"/>
        <v/>
      </c>
      <c r="O103" s="184"/>
      <c r="P103" s="184"/>
      <c r="Q103" s="184"/>
      <c r="R103" s="184"/>
      <c r="S103" s="184"/>
      <c r="T103" s="184"/>
    </row>
    <row r="104" spans="1:20" x14ac:dyDescent="0.25">
      <c r="A104" s="179"/>
      <c r="B104" s="179"/>
      <c r="C104" s="179"/>
      <c r="D104" s="179"/>
      <c r="E104" s="179"/>
      <c r="F104" s="179"/>
      <c r="G104" s="183"/>
      <c r="H104" s="183"/>
      <c r="I104" s="183"/>
      <c r="J104" s="183"/>
      <c r="K104" s="183"/>
      <c r="L104" s="183"/>
      <c r="M104" s="154" t="str">
        <f t="shared" si="2"/>
        <v/>
      </c>
      <c r="O104" s="184"/>
      <c r="P104" s="184"/>
      <c r="Q104" s="184"/>
      <c r="R104" s="184"/>
      <c r="S104" s="184"/>
      <c r="T104" s="184"/>
    </row>
    <row r="105" spans="1:20" x14ac:dyDescent="0.25">
      <c r="A105" s="179"/>
      <c r="B105" s="179"/>
      <c r="C105" s="179"/>
      <c r="D105" s="179"/>
      <c r="E105" s="179"/>
      <c r="F105" s="179"/>
      <c r="G105" s="183"/>
      <c r="H105" s="183"/>
      <c r="I105" s="183"/>
      <c r="J105" s="183"/>
      <c r="K105" s="183"/>
      <c r="L105" s="183"/>
      <c r="M105" s="154" t="str">
        <f t="shared" si="2"/>
        <v/>
      </c>
      <c r="O105" s="184"/>
      <c r="P105" s="184"/>
      <c r="Q105" s="184"/>
      <c r="R105" s="184"/>
      <c r="S105" s="184"/>
      <c r="T105" s="184"/>
    </row>
    <row r="106" spans="1:20" x14ac:dyDescent="0.25">
      <c r="A106" s="179"/>
      <c r="B106" s="179"/>
      <c r="C106" s="179"/>
      <c r="D106" s="179"/>
      <c r="E106" s="179"/>
      <c r="F106" s="179"/>
      <c r="G106" s="183"/>
      <c r="H106" s="183"/>
      <c r="I106" s="183"/>
      <c r="J106" s="183"/>
      <c r="K106" s="183"/>
      <c r="L106" s="183"/>
      <c r="M106" s="154" t="str">
        <f t="shared" si="2"/>
        <v/>
      </c>
      <c r="O106" s="184"/>
      <c r="P106" s="184"/>
      <c r="Q106" s="184"/>
      <c r="R106" s="184"/>
      <c r="S106" s="184"/>
      <c r="T106" s="184"/>
    </row>
    <row r="107" spans="1:20" x14ac:dyDescent="0.25">
      <c r="A107" s="179"/>
      <c r="B107" s="179"/>
      <c r="C107" s="179"/>
      <c r="D107" s="179"/>
      <c r="E107" s="179"/>
      <c r="F107" s="179"/>
      <c r="G107" s="183"/>
      <c r="H107" s="183"/>
      <c r="I107" s="183"/>
      <c r="J107" s="183"/>
      <c r="K107" s="183"/>
      <c r="L107" s="183"/>
      <c r="M107" s="154" t="str">
        <f t="shared" si="2"/>
        <v/>
      </c>
      <c r="O107" s="184"/>
      <c r="P107" s="184"/>
      <c r="Q107" s="184"/>
      <c r="R107" s="184"/>
      <c r="S107" s="184"/>
      <c r="T107" s="184"/>
    </row>
    <row r="108" spans="1:20" x14ac:dyDescent="0.25">
      <c r="A108" s="179"/>
      <c r="B108" s="179"/>
      <c r="C108" s="179"/>
      <c r="D108" s="179"/>
      <c r="E108" s="179"/>
      <c r="F108" s="179"/>
      <c r="G108" s="183"/>
      <c r="H108" s="183"/>
      <c r="I108" s="183"/>
      <c r="J108" s="183"/>
      <c r="K108" s="183"/>
      <c r="L108" s="183"/>
      <c r="M108" s="154" t="str">
        <f t="shared" si="2"/>
        <v/>
      </c>
      <c r="O108" s="184"/>
      <c r="P108" s="184"/>
      <c r="Q108" s="184"/>
      <c r="R108" s="184"/>
      <c r="S108" s="184"/>
      <c r="T108" s="184"/>
    </row>
    <row r="109" spans="1:20" x14ac:dyDescent="0.25">
      <c r="A109" s="179"/>
      <c r="B109" s="179"/>
      <c r="C109" s="179"/>
      <c r="D109" s="179"/>
      <c r="E109" s="179"/>
      <c r="F109" s="179"/>
      <c r="G109" s="183"/>
      <c r="H109" s="183"/>
      <c r="I109" s="183"/>
      <c r="J109" s="183"/>
      <c r="K109" s="183"/>
      <c r="L109" s="183"/>
      <c r="M109" s="154" t="str">
        <f t="shared" si="2"/>
        <v/>
      </c>
      <c r="O109" s="184"/>
      <c r="P109" s="184"/>
      <c r="Q109" s="184"/>
      <c r="R109" s="184"/>
      <c r="S109" s="184"/>
      <c r="T109" s="184"/>
    </row>
    <row r="110" spans="1:20" x14ac:dyDescent="0.25">
      <c r="A110" s="179"/>
      <c r="B110" s="179"/>
      <c r="C110" s="179"/>
      <c r="D110" s="179"/>
      <c r="E110" s="179"/>
      <c r="F110" s="179"/>
      <c r="G110" s="183"/>
      <c r="H110" s="183"/>
      <c r="I110" s="183"/>
      <c r="J110" s="183"/>
      <c r="K110" s="183"/>
      <c r="L110" s="183"/>
      <c r="M110" s="154" t="str">
        <f t="shared" si="2"/>
        <v/>
      </c>
      <c r="O110" s="184"/>
      <c r="P110" s="184"/>
      <c r="Q110" s="184"/>
      <c r="R110" s="184"/>
      <c r="S110" s="184"/>
      <c r="T110" s="184"/>
    </row>
    <row r="111" spans="1:20" x14ac:dyDescent="0.25">
      <c r="A111" s="179"/>
      <c r="B111" s="179"/>
      <c r="C111" s="179"/>
      <c r="D111" s="179"/>
      <c r="E111" s="179"/>
      <c r="F111" s="179"/>
      <c r="G111" s="183"/>
      <c r="H111" s="183"/>
      <c r="I111" s="183"/>
      <c r="J111" s="183"/>
      <c r="K111" s="183"/>
      <c r="L111" s="183"/>
      <c r="M111" s="154" t="str">
        <f t="shared" si="2"/>
        <v/>
      </c>
      <c r="O111" s="184"/>
      <c r="P111" s="184"/>
      <c r="Q111" s="184"/>
      <c r="R111" s="184"/>
      <c r="S111" s="184"/>
      <c r="T111" s="184"/>
    </row>
    <row r="112" spans="1:20" x14ac:dyDescent="0.25">
      <c r="A112" s="179"/>
      <c r="B112" s="179"/>
      <c r="C112" s="179"/>
      <c r="D112" s="179"/>
      <c r="E112" s="179"/>
      <c r="F112" s="179"/>
      <c r="G112" s="183"/>
      <c r="H112" s="183"/>
      <c r="I112" s="183"/>
      <c r="J112" s="183"/>
      <c r="K112" s="183"/>
      <c r="L112" s="183"/>
      <c r="M112" s="154" t="str">
        <f t="shared" si="2"/>
        <v/>
      </c>
      <c r="O112" s="184"/>
      <c r="P112" s="184"/>
      <c r="Q112" s="184"/>
      <c r="R112" s="184"/>
      <c r="S112" s="184"/>
      <c r="T112" s="184"/>
    </row>
    <row r="113" spans="1:20" x14ac:dyDescent="0.25">
      <c r="A113" s="179"/>
      <c r="B113" s="179"/>
      <c r="C113" s="179"/>
      <c r="D113" s="179"/>
      <c r="E113" s="179"/>
      <c r="F113" s="179"/>
      <c r="G113" s="183"/>
      <c r="H113" s="183"/>
      <c r="I113" s="183"/>
      <c r="J113" s="183"/>
      <c r="K113" s="183"/>
      <c r="L113" s="183"/>
      <c r="M113" s="154" t="str">
        <f t="shared" si="2"/>
        <v/>
      </c>
      <c r="O113" s="184"/>
      <c r="P113" s="184"/>
      <c r="Q113" s="184"/>
      <c r="R113" s="184"/>
      <c r="S113" s="184"/>
      <c r="T113" s="184"/>
    </row>
    <row r="114" spans="1:20" x14ac:dyDescent="0.25">
      <c r="A114" s="179"/>
      <c r="B114" s="179"/>
      <c r="C114" s="179"/>
      <c r="D114" s="179"/>
      <c r="E114" s="179"/>
      <c r="F114" s="179"/>
      <c r="G114" s="183"/>
      <c r="H114" s="183"/>
      <c r="I114" s="183"/>
      <c r="J114" s="183"/>
      <c r="K114" s="183"/>
      <c r="L114" s="183"/>
      <c r="M114" s="154" t="str">
        <f t="shared" si="2"/>
        <v/>
      </c>
      <c r="O114" s="184"/>
      <c r="P114" s="184"/>
      <c r="Q114" s="184"/>
      <c r="R114" s="184"/>
      <c r="S114" s="184"/>
      <c r="T114" s="184"/>
    </row>
    <row r="115" spans="1:20" x14ac:dyDescent="0.25">
      <c r="A115" s="179"/>
      <c r="B115" s="179"/>
      <c r="C115" s="179"/>
      <c r="D115" s="179"/>
      <c r="E115" s="179"/>
      <c r="F115" s="179"/>
      <c r="G115" s="183"/>
      <c r="H115" s="183"/>
      <c r="I115" s="183"/>
      <c r="J115" s="183"/>
      <c r="K115" s="183"/>
      <c r="L115" s="183"/>
      <c r="M115" s="154" t="str">
        <f t="shared" si="2"/>
        <v/>
      </c>
      <c r="O115" s="184"/>
      <c r="P115" s="184"/>
      <c r="Q115" s="184"/>
      <c r="R115" s="184"/>
      <c r="S115" s="184"/>
      <c r="T115" s="184"/>
    </row>
    <row r="116" spans="1:20" x14ac:dyDescent="0.25">
      <c r="A116" s="179"/>
      <c r="B116" s="179"/>
      <c r="C116" s="179"/>
      <c r="D116" s="179"/>
      <c r="E116" s="179"/>
      <c r="F116" s="179"/>
      <c r="G116" s="183"/>
      <c r="H116" s="183"/>
      <c r="I116" s="183"/>
      <c r="J116" s="183"/>
      <c r="K116" s="183"/>
      <c r="L116" s="183"/>
      <c r="M116" s="154" t="str">
        <f t="shared" si="2"/>
        <v/>
      </c>
      <c r="O116" s="184"/>
      <c r="P116" s="184"/>
      <c r="Q116" s="184"/>
      <c r="R116" s="184"/>
      <c r="S116" s="184"/>
      <c r="T116" s="184"/>
    </row>
    <row r="117" spans="1:20" x14ac:dyDescent="0.25">
      <c r="A117" s="179"/>
      <c r="B117" s="179"/>
      <c r="C117" s="179"/>
      <c r="D117" s="179"/>
      <c r="E117" s="179"/>
      <c r="F117" s="179"/>
      <c r="G117" s="183"/>
      <c r="H117" s="183"/>
      <c r="I117" s="183"/>
      <c r="J117" s="183"/>
      <c r="K117" s="183"/>
      <c r="L117" s="183"/>
      <c r="M117" s="154" t="str">
        <f t="shared" si="2"/>
        <v/>
      </c>
      <c r="O117" s="184"/>
      <c r="P117" s="184"/>
      <c r="Q117" s="184"/>
      <c r="R117" s="184"/>
      <c r="S117" s="184"/>
      <c r="T117" s="184"/>
    </row>
    <row r="118" spans="1:20" x14ac:dyDescent="0.25">
      <c r="A118" s="179"/>
      <c r="B118" s="179"/>
      <c r="C118" s="179"/>
      <c r="D118" s="179"/>
      <c r="E118" s="179"/>
      <c r="F118" s="179"/>
      <c r="G118" s="183"/>
      <c r="H118" s="183"/>
      <c r="I118" s="183"/>
      <c r="J118" s="183"/>
      <c r="K118" s="183"/>
      <c r="L118" s="183"/>
      <c r="M118" s="154" t="str">
        <f t="shared" si="2"/>
        <v/>
      </c>
      <c r="O118" s="184"/>
      <c r="P118" s="184"/>
      <c r="Q118" s="184"/>
      <c r="R118" s="184"/>
      <c r="S118" s="184"/>
      <c r="T118" s="184"/>
    </row>
    <row r="119" spans="1:20" x14ac:dyDescent="0.25">
      <c r="A119" s="179"/>
      <c r="B119" s="179"/>
      <c r="C119" s="179"/>
      <c r="D119" s="179"/>
      <c r="E119" s="179"/>
      <c r="F119" s="179"/>
      <c r="G119" s="183"/>
      <c r="H119" s="183"/>
      <c r="I119" s="183"/>
      <c r="J119" s="183"/>
      <c r="K119" s="183"/>
      <c r="L119" s="183"/>
      <c r="M119" s="154" t="str">
        <f t="shared" si="2"/>
        <v/>
      </c>
      <c r="O119" s="184"/>
      <c r="P119" s="184"/>
      <c r="Q119" s="184"/>
      <c r="R119" s="184"/>
      <c r="S119" s="184"/>
      <c r="T119" s="184"/>
    </row>
    <row r="120" spans="1:20" x14ac:dyDescent="0.25">
      <c r="A120" s="179"/>
      <c r="B120" s="179"/>
      <c r="C120" s="179"/>
      <c r="D120" s="179"/>
      <c r="E120" s="179"/>
      <c r="F120" s="179"/>
      <c r="G120" s="183"/>
      <c r="H120" s="183"/>
      <c r="I120" s="183"/>
      <c r="J120" s="183"/>
      <c r="K120" s="183"/>
      <c r="L120" s="183"/>
      <c r="M120" s="154" t="str">
        <f t="shared" si="2"/>
        <v/>
      </c>
      <c r="O120" s="184"/>
      <c r="P120" s="184"/>
      <c r="Q120" s="184"/>
      <c r="R120" s="184"/>
      <c r="S120" s="184"/>
      <c r="T120" s="184"/>
    </row>
    <row r="121" spans="1:20" x14ac:dyDescent="0.25">
      <c r="A121" s="179"/>
      <c r="B121" s="179"/>
      <c r="C121" s="179"/>
      <c r="D121" s="179"/>
      <c r="E121" s="179"/>
      <c r="F121" s="179"/>
      <c r="G121" s="183"/>
      <c r="H121" s="183"/>
      <c r="I121" s="183"/>
      <c r="J121" s="183"/>
      <c r="K121" s="183"/>
      <c r="L121" s="183"/>
      <c r="M121" s="154" t="str">
        <f t="shared" si="2"/>
        <v/>
      </c>
      <c r="O121" s="184"/>
      <c r="P121" s="184"/>
      <c r="Q121" s="184"/>
      <c r="R121" s="184"/>
      <c r="S121" s="184"/>
      <c r="T121" s="184"/>
    </row>
    <row r="122" spans="1:20" x14ac:dyDescent="0.25">
      <c r="A122" s="179"/>
      <c r="B122" s="179"/>
      <c r="C122" s="179"/>
      <c r="D122" s="179"/>
      <c r="E122" s="179"/>
      <c r="F122" s="179"/>
      <c r="G122" s="183"/>
      <c r="H122" s="183"/>
      <c r="I122" s="183"/>
      <c r="J122" s="183"/>
      <c r="K122" s="183"/>
      <c r="L122" s="183"/>
      <c r="M122" s="154" t="str">
        <f t="shared" si="2"/>
        <v/>
      </c>
      <c r="O122" s="184"/>
      <c r="P122" s="184"/>
      <c r="Q122" s="184"/>
      <c r="R122" s="184"/>
      <c r="S122" s="184"/>
      <c r="T122" s="184"/>
    </row>
    <row r="123" spans="1:20" x14ac:dyDescent="0.25">
      <c r="A123" s="179"/>
      <c r="B123" s="179"/>
      <c r="C123" s="179"/>
      <c r="D123" s="179"/>
      <c r="E123" s="179"/>
      <c r="F123" s="179"/>
      <c r="G123" s="183"/>
      <c r="H123" s="183"/>
      <c r="I123" s="183"/>
      <c r="J123" s="183"/>
      <c r="K123" s="183"/>
      <c r="L123" s="183"/>
      <c r="M123" s="154" t="str">
        <f t="shared" si="2"/>
        <v/>
      </c>
      <c r="O123" s="184"/>
      <c r="P123" s="184"/>
      <c r="Q123" s="184"/>
      <c r="R123" s="184"/>
      <c r="S123" s="184"/>
      <c r="T123" s="184"/>
    </row>
    <row r="124" spans="1:20" x14ac:dyDescent="0.25">
      <c r="A124" s="179"/>
      <c r="B124" s="179"/>
      <c r="C124" s="179"/>
      <c r="D124" s="179"/>
      <c r="E124" s="179"/>
      <c r="F124" s="179"/>
      <c r="G124" s="183"/>
      <c r="H124" s="183"/>
      <c r="I124" s="183"/>
      <c r="J124" s="183"/>
      <c r="K124" s="183"/>
      <c r="L124" s="183"/>
      <c r="M124" s="154" t="str">
        <f t="shared" si="2"/>
        <v/>
      </c>
      <c r="O124" s="184"/>
      <c r="P124" s="184"/>
      <c r="Q124" s="184"/>
      <c r="R124" s="184"/>
      <c r="S124" s="184"/>
      <c r="T124" s="184"/>
    </row>
    <row r="125" spans="1:20" x14ac:dyDescent="0.25">
      <c r="A125" s="179"/>
      <c r="B125" s="179"/>
      <c r="C125" s="179"/>
      <c r="D125" s="179"/>
      <c r="E125" s="179"/>
      <c r="F125" s="179"/>
      <c r="G125" s="183"/>
      <c r="H125" s="183"/>
      <c r="I125" s="183"/>
      <c r="J125" s="183"/>
      <c r="K125" s="183"/>
      <c r="L125" s="183"/>
      <c r="M125" s="154" t="str">
        <f t="shared" si="2"/>
        <v/>
      </c>
      <c r="O125" s="184"/>
      <c r="P125" s="184"/>
      <c r="Q125" s="184"/>
      <c r="R125" s="184"/>
      <c r="S125" s="184"/>
      <c r="T125" s="184"/>
    </row>
    <row r="126" spans="1:20" x14ac:dyDescent="0.25">
      <c r="A126" s="179"/>
      <c r="B126" s="179"/>
      <c r="C126" s="179"/>
      <c r="D126" s="179"/>
      <c r="E126" s="179"/>
      <c r="F126" s="179"/>
      <c r="G126" s="183"/>
      <c r="H126" s="183"/>
      <c r="I126" s="183"/>
      <c r="J126" s="183"/>
      <c r="K126" s="183"/>
      <c r="L126" s="183"/>
      <c r="M126" s="154" t="str">
        <f t="shared" si="2"/>
        <v/>
      </c>
      <c r="O126" s="184"/>
      <c r="P126" s="184"/>
      <c r="Q126" s="184"/>
      <c r="R126" s="184"/>
      <c r="S126" s="184"/>
      <c r="T126" s="184"/>
    </row>
    <row r="127" spans="1:20" x14ac:dyDescent="0.25">
      <c r="A127" s="179"/>
      <c r="B127" s="179"/>
      <c r="C127" s="179"/>
      <c r="D127" s="179"/>
      <c r="E127" s="179"/>
      <c r="F127" s="179"/>
      <c r="G127" s="183"/>
      <c r="H127" s="183"/>
      <c r="I127" s="183"/>
      <c r="J127" s="183"/>
      <c r="K127" s="183"/>
      <c r="L127" s="183"/>
      <c r="M127" s="154" t="str">
        <f t="shared" si="2"/>
        <v/>
      </c>
      <c r="O127" s="184"/>
      <c r="P127" s="184"/>
      <c r="Q127" s="184"/>
      <c r="R127" s="184"/>
      <c r="S127" s="184"/>
      <c r="T127" s="184"/>
    </row>
    <row r="128" spans="1:20" x14ac:dyDescent="0.25">
      <c r="A128" s="179"/>
      <c r="B128" s="179"/>
      <c r="C128" s="179"/>
      <c r="D128" s="179"/>
      <c r="E128" s="179"/>
      <c r="F128" s="179"/>
      <c r="G128" s="183"/>
      <c r="H128" s="183"/>
      <c r="I128" s="183"/>
      <c r="J128" s="183"/>
      <c r="K128" s="183"/>
      <c r="L128" s="183"/>
      <c r="M128" s="154" t="str">
        <f t="shared" si="2"/>
        <v/>
      </c>
      <c r="O128" s="184"/>
      <c r="P128" s="184"/>
      <c r="Q128" s="184"/>
      <c r="R128" s="184"/>
      <c r="S128" s="184"/>
      <c r="T128" s="184"/>
    </row>
    <row r="129" spans="1:20" x14ac:dyDescent="0.25">
      <c r="A129" s="179"/>
      <c r="B129" s="179"/>
      <c r="C129" s="179"/>
      <c r="D129" s="179"/>
      <c r="E129" s="179"/>
      <c r="F129" s="179"/>
      <c r="G129" s="183"/>
      <c r="H129" s="183"/>
      <c r="I129" s="183"/>
      <c r="J129" s="183"/>
      <c r="K129" s="183"/>
      <c r="L129" s="183"/>
      <c r="M129" s="154" t="str">
        <f t="shared" si="2"/>
        <v/>
      </c>
      <c r="O129" s="184"/>
      <c r="P129" s="184"/>
      <c r="Q129" s="184"/>
      <c r="R129" s="184"/>
      <c r="S129" s="184"/>
      <c r="T129" s="184"/>
    </row>
    <row r="130" spans="1:20" x14ac:dyDescent="0.25">
      <c r="A130" s="179"/>
      <c r="B130" s="179"/>
      <c r="C130" s="179"/>
      <c r="D130" s="179"/>
      <c r="E130" s="179"/>
      <c r="F130" s="179"/>
      <c r="G130" s="183"/>
      <c r="H130" s="183"/>
      <c r="I130" s="183"/>
      <c r="J130" s="183"/>
      <c r="K130" s="183"/>
      <c r="L130" s="183"/>
      <c r="M130" s="154" t="str">
        <f t="shared" si="2"/>
        <v/>
      </c>
      <c r="O130" s="184"/>
      <c r="P130" s="184"/>
      <c r="Q130" s="184"/>
      <c r="R130" s="184"/>
      <c r="S130" s="184"/>
      <c r="T130" s="184"/>
    </row>
    <row r="131" spans="1:20" x14ac:dyDescent="0.25">
      <c r="A131" s="179"/>
      <c r="B131" s="179"/>
      <c r="C131" s="179"/>
      <c r="D131" s="179"/>
      <c r="E131" s="179"/>
      <c r="F131" s="179"/>
      <c r="G131" s="183"/>
      <c r="H131" s="183"/>
      <c r="I131" s="183"/>
      <c r="J131" s="183"/>
      <c r="K131" s="183"/>
      <c r="L131" s="183"/>
      <c r="M131" s="154" t="str">
        <f t="shared" si="2"/>
        <v/>
      </c>
      <c r="O131" s="184"/>
      <c r="P131" s="184"/>
      <c r="Q131" s="184"/>
      <c r="R131" s="184"/>
      <c r="S131" s="184"/>
      <c r="T131" s="184"/>
    </row>
    <row r="132" spans="1:20" x14ac:dyDescent="0.25">
      <c r="A132" s="179"/>
      <c r="B132" s="179"/>
      <c r="C132" s="179"/>
      <c r="D132" s="179"/>
      <c r="E132" s="179"/>
      <c r="F132" s="179"/>
      <c r="G132" s="183"/>
      <c r="H132" s="183"/>
      <c r="I132" s="183"/>
      <c r="J132" s="183"/>
      <c r="K132" s="183"/>
      <c r="L132" s="183"/>
      <c r="M132" s="154" t="str">
        <f t="shared" si="2"/>
        <v/>
      </c>
      <c r="O132" s="184"/>
      <c r="P132" s="184"/>
      <c r="Q132" s="184"/>
      <c r="R132" s="184"/>
      <c r="S132" s="184"/>
      <c r="T132" s="184"/>
    </row>
    <row r="133" spans="1:20" x14ac:dyDescent="0.25">
      <c r="A133" s="179"/>
      <c r="B133" s="179"/>
      <c r="C133" s="179"/>
      <c r="D133" s="179"/>
      <c r="E133" s="179"/>
      <c r="F133" s="179"/>
      <c r="G133" s="183"/>
      <c r="H133" s="183"/>
      <c r="I133" s="183"/>
      <c r="J133" s="183"/>
      <c r="K133" s="183"/>
      <c r="L133" s="183"/>
      <c r="M133" s="154" t="str">
        <f t="shared" si="2"/>
        <v/>
      </c>
      <c r="O133" s="184"/>
      <c r="P133" s="184"/>
      <c r="Q133" s="184"/>
      <c r="R133" s="184"/>
      <c r="S133" s="184"/>
      <c r="T133" s="184"/>
    </row>
    <row r="134" spans="1:20" x14ac:dyDescent="0.25">
      <c r="A134" s="179"/>
      <c r="B134" s="179"/>
      <c r="C134" s="179"/>
      <c r="D134" s="179"/>
      <c r="E134" s="179"/>
      <c r="F134" s="179"/>
      <c r="G134" s="183"/>
      <c r="H134" s="183"/>
      <c r="I134" s="183"/>
      <c r="J134" s="183"/>
      <c r="K134" s="183"/>
      <c r="L134" s="183"/>
      <c r="M134" s="154" t="str">
        <f t="shared" si="2"/>
        <v/>
      </c>
      <c r="O134" s="184"/>
      <c r="P134" s="184"/>
      <c r="Q134" s="184"/>
      <c r="R134" s="184"/>
      <c r="S134" s="184"/>
      <c r="T134" s="184"/>
    </row>
    <row r="135" spans="1:20" x14ac:dyDescent="0.25">
      <c r="A135" s="179"/>
      <c r="B135" s="179"/>
      <c r="C135" s="179"/>
      <c r="D135" s="179"/>
      <c r="E135" s="179"/>
      <c r="F135" s="179"/>
      <c r="G135" s="183"/>
      <c r="H135" s="183"/>
      <c r="I135" s="183"/>
      <c r="J135" s="183"/>
      <c r="K135" s="183"/>
      <c r="L135" s="183"/>
      <c r="M135" s="154" t="str">
        <f t="shared" si="2"/>
        <v/>
      </c>
      <c r="O135" s="184"/>
      <c r="P135" s="184"/>
      <c r="Q135" s="184"/>
      <c r="R135" s="184"/>
      <c r="S135" s="184"/>
      <c r="T135" s="184"/>
    </row>
    <row r="136" spans="1:20" x14ac:dyDescent="0.25">
      <c r="A136" s="179"/>
      <c r="B136" s="179"/>
      <c r="C136" s="179"/>
      <c r="D136" s="179"/>
      <c r="E136" s="179"/>
      <c r="F136" s="179"/>
      <c r="G136" s="183"/>
      <c r="H136" s="183"/>
      <c r="I136" s="183"/>
      <c r="J136" s="183"/>
      <c r="K136" s="183"/>
      <c r="L136" s="183"/>
      <c r="M136" s="154" t="str">
        <f t="shared" si="2"/>
        <v/>
      </c>
      <c r="O136" s="184"/>
      <c r="P136" s="184"/>
      <c r="Q136" s="184"/>
      <c r="R136" s="184"/>
      <c r="S136" s="184"/>
      <c r="T136" s="184"/>
    </row>
    <row r="137" spans="1:20" x14ac:dyDescent="0.25">
      <c r="A137" s="179"/>
      <c r="B137" s="179"/>
      <c r="C137" s="179"/>
      <c r="D137" s="179"/>
      <c r="E137" s="179"/>
      <c r="F137" s="179"/>
      <c r="G137" s="183"/>
      <c r="H137" s="183"/>
      <c r="I137" s="183"/>
      <c r="J137" s="183"/>
      <c r="K137" s="183"/>
      <c r="L137" s="183"/>
      <c r="M137" s="154" t="str">
        <f t="shared" si="2"/>
        <v/>
      </c>
      <c r="O137" s="184"/>
      <c r="P137" s="184"/>
      <c r="Q137" s="184"/>
      <c r="R137" s="184"/>
      <c r="S137" s="184"/>
      <c r="T137" s="184"/>
    </row>
    <row r="138" spans="1:20" x14ac:dyDescent="0.25">
      <c r="A138" s="179"/>
      <c r="B138" s="179"/>
      <c r="C138" s="179"/>
      <c r="D138" s="179"/>
      <c r="E138" s="179"/>
      <c r="F138" s="179"/>
      <c r="G138" s="183"/>
      <c r="H138" s="183"/>
      <c r="I138" s="183"/>
      <c r="J138" s="183"/>
      <c r="K138" s="183"/>
      <c r="L138" s="183"/>
      <c r="M138" s="154" t="str">
        <f t="shared" si="2"/>
        <v/>
      </c>
      <c r="O138" s="184"/>
      <c r="P138" s="184"/>
      <c r="Q138" s="184"/>
      <c r="R138" s="184"/>
      <c r="S138" s="184"/>
      <c r="T138" s="184"/>
    </row>
    <row r="139" spans="1:20" x14ac:dyDescent="0.25">
      <c r="A139" s="179"/>
      <c r="B139" s="179"/>
      <c r="C139" s="179"/>
      <c r="D139" s="179"/>
      <c r="E139" s="179"/>
      <c r="F139" s="179"/>
      <c r="G139" s="183"/>
      <c r="H139" s="183"/>
      <c r="I139" s="183"/>
      <c r="J139" s="183"/>
      <c r="K139" s="183"/>
      <c r="L139" s="183"/>
      <c r="M139" s="154" t="str">
        <f t="shared" si="2"/>
        <v/>
      </c>
      <c r="O139" s="184"/>
      <c r="P139" s="184"/>
      <c r="Q139" s="184"/>
      <c r="R139" s="184"/>
      <c r="S139" s="184"/>
      <c r="T139" s="184"/>
    </row>
    <row r="140" spans="1:20" x14ac:dyDescent="0.25">
      <c r="A140" s="179"/>
      <c r="B140" s="179"/>
      <c r="C140" s="179"/>
      <c r="D140" s="179"/>
      <c r="E140" s="179"/>
      <c r="F140" s="179"/>
      <c r="G140" s="183"/>
      <c r="H140" s="183"/>
      <c r="I140" s="183"/>
      <c r="J140" s="183"/>
      <c r="K140" s="183"/>
      <c r="L140" s="183"/>
      <c r="M140" s="154" t="str">
        <f t="shared" si="2"/>
        <v/>
      </c>
      <c r="O140" s="184"/>
      <c r="P140" s="184"/>
      <c r="Q140" s="184"/>
      <c r="R140" s="184"/>
      <c r="S140" s="184"/>
      <c r="T140" s="184"/>
    </row>
    <row r="141" spans="1:20" x14ac:dyDescent="0.25">
      <c r="A141" s="179"/>
      <c r="B141" s="179"/>
      <c r="C141" s="179"/>
      <c r="D141" s="179"/>
      <c r="E141" s="179"/>
      <c r="F141" s="179"/>
      <c r="G141" s="183"/>
      <c r="H141" s="183"/>
      <c r="I141" s="183"/>
      <c r="J141" s="183"/>
      <c r="K141" s="183"/>
      <c r="L141" s="183"/>
      <c r="M141" s="154" t="str">
        <f t="shared" si="2"/>
        <v/>
      </c>
      <c r="O141" s="184"/>
      <c r="P141" s="184"/>
      <c r="Q141" s="184"/>
      <c r="R141" s="184"/>
      <c r="S141" s="184"/>
      <c r="T141" s="184"/>
    </row>
    <row r="142" spans="1:20" x14ac:dyDescent="0.25">
      <c r="A142" s="179"/>
      <c r="B142" s="179"/>
      <c r="C142" s="179"/>
      <c r="D142" s="179"/>
      <c r="E142" s="179"/>
      <c r="F142" s="179"/>
      <c r="G142" s="183"/>
      <c r="H142" s="183"/>
      <c r="I142" s="183"/>
      <c r="J142" s="183"/>
      <c r="K142" s="183"/>
      <c r="L142" s="183"/>
      <c r="M142" s="154" t="str">
        <f t="shared" si="2"/>
        <v/>
      </c>
      <c r="O142" s="184"/>
      <c r="P142" s="184"/>
      <c r="Q142" s="184"/>
      <c r="R142" s="184"/>
      <c r="S142" s="184"/>
      <c r="T142" s="184"/>
    </row>
    <row r="143" spans="1:20" x14ac:dyDescent="0.25">
      <c r="A143" s="179"/>
      <c r="B143" s="179"/>
      <c r="C143" s="179"/>
      <c r="D143" s="179"/>
      <c r="E143" s="179"/>
      <c r="F143" s="179"/>
      <c r="G143" s="183"/>
      <c r="H143" s="183"/>
      <c r="I143" s="183"/>
      <c r="J143" s="183"/>
      <c r="K143" s="183"/>
      <c r="L143" s="183"/>
      <c r="M143" s="154" t="str">
        <f t="shared" si="2"/>
        <v/>
      </c>
      <c r="O143" s="184"/>
      <c r="P143" s="184"/>
      <c r="Q143" s="184"/>
      <c r="R143" s="184"/>
      <c r="S143" s="184"/>
      <c r="T143" s="184"/>
    </row>
  </sheetData>
  <mergeCells count="4">
    <mergeCell ref="A5:L5"/>
    <mergeCell ref="A4:M4"/>
    <mergeCell ref="A3:M3"/>
    <mergeCell ref="A2:M2"/>
  </mergeCells>
  <pageMargins left="0.25" right="0.25" top="0.75" bottom="0.75" header="0.3" footer="0.3"/>
  <pageSetup scale="7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R37"/>
  <sheetViews>
    <sheetView zoomScale="90" zoomScaleNormal="90" workbookViewId="0">
      <selection activeCell="B36" sqref="B36"/>
    </sheetView>
  </sheetViews>
  <sheetFormatPr defaultRowHeight="15" x14ac:dyDescent="0.25"/>
  <cols>
    <col min="1" max="1" width="9.7109375" style="88" customWidth="1"/>
    <col min="2" max="2" width="29.7109375" style="88" customWidth="1"/>
    <col min="3" max="3" width="9.140625" style="88"/>
    <col min="4" max="4" width="14.42578125" style="88" customWidth="1"/>
    <col min="5" max="5" width="13.42578125" style="88" customWidth="1"/>
    <col min="6" max="6" width="15.42578125" style="88" customWidth="1"/>
    <col min="7" max="7" width="9.140625" style="88"/>
    <col min="8" max="8" width="11.85546875" style="88" customWidth="1"/>
    <col min="9" max="16384" width="9.140625" style="88"/>
  </cols>
  <sheetData>
    <row r="1" spans="1:18" ht="21" x14ac:dyDescent="0.35">
      <c r="A1" s="87" t="s">
        <v>496</v>
      </c>
    </row>
    <row r="2" spans="1:18" ht="75.75" customHeight="1" x14ac:dyDescent="0.25">
      <c r="A2" s="466" t="s">
        <v>498</v>
      </c>
      <c r="B2" s="466"/>
      <c r="C2" s="466"/>
      <c r="D2" s="466"/>
      <c r="E2" s="466"/>
      <c r="F2" s="466"/>
    </row>
    <row r="4" spans="1:18" x14ac:dyDescent="0.25">
      <c r="A4" s="89" t="s">
        <v>499</v>
      </c>
    </row>
    <row r="5" spans="1:18" ht="45" x14ac:dyDescent="0.25">
      <c r="A5" s="90" t="s">
        <v>36</v>
      </c>
      <c r="B5" s="90" t="s">
        <v>38</v>
      </c>
      <c r="C5" s="90" t="s">
        <v>39</v>
      </c>
      <c r="D5" s="90" t="s">
        <v>40</v>
      </c>
      <c r="E5" s="90" t="s">
        <v>41</v>
      </c>
      <c r="F5" s="90" t="s">
        <v>42</v>
      </c>
      <c r="G5" s="91" t="s">
        <v>500</v>
      </c>
      <c r="H5" s="91" t="s">
        <v>59</v>
      </c>
      <c r="J5" s="108" t="s">
        <v>378</v>
      </c>
    </row>
    <row r="6" spans="1:18" x14ac:dyDescent="0.25">
      <c r="A6" s="86" t="s">
        <v>26</v>
      </c>
      <c r="B6" s="86" t="s">
        <v>43</v>
      </c>
      <c r="C6" s="86"/>
      <c r="D6" s="86"/>
      <c r="E6" s="86"/>
      <c r="F6" s="86"/>
      <c r="G6" s="86"/>
      <c r="H6" s="155"/>
      <c r="J6" s="185"/>
      <c r="K6" s="185"/>
      <c r="L6" s="185"/>
      <c r="M6" s="185"/>
      <c r="N6" s="185"/>
      <c r="O6" s="185"/>
      <c r="P6" s="185"/>
      <c r="Q6" s="185"/>
      <c r="R6" s="185"/>
    </row>
    <row r="7" spans="1:18" x14ac:dyDescent="0.25">
      <c r="A7" s="86">
        <v>403</v>
      </c>
      <c r="B7" s="86" t="s">
        <v>44</v>
      </c>
      <c r="C7" s="86">
        <v>100</v>
      </c>
      <c r="D7" s="86" t="s">
        <v>45</v>
      </c>
      <c r="E7" s="86">
        <v>10000</v>
      </c>
      <c r="F7" s="86">
        <v>1000000</v>
      </c>
      <c r="G7" s="86">
        <v>10</v>
      </c>
      <c r="H7" s="156">
        <f>IFERROR(F7/G7,"")</f>
        <v>100000</v>
      </c>
      <c r="J7" s="185"/>
      <c r="K7" s="185"/>
      <c r="L7" s="185"/>
      <c r="M7" s="185"/>
      <c r="N7" s="185"/>
      <c r="O7" s="185"/>
      <c r="P7" s="185"/>
      <c r="Q7" s="185"/>
      <c r="R7" s="185"/>
    </row>
    <row r="8" spans="1:18" x14ac:dyDescent="0.25">
      <c r="A8" s="86">
        <v>403</v>
      </c>
      <c r="B8" s="86" t="s">
        <v>46</v>
      </c>
      <c r="C8" s="86">
        <v>1</v>
      </c>
      <c r="D8" s="86" t="s">
        <v>45</v>
      </c>
      <c r="E8" s="86">
        <v>30000</v>
      </c>
      <c r="F8" s="86">
        <v>30000</v>
      </c>
      <c r="G8" s="86">
        <v>10</v>
      </c>
      <c r="H8" s="156">
        <f t="shared" ref="H8:H15" si="0">IFERROR(F8/G8,"")</f>
        <v>3000</v>
      </c>
      <c r="J8" s="185"/>
      <c r="K8" s="185"/>
      <c r="L8" s="185"/>
      <c r="M8" s="185"/>
      <c r="N8" s="185"/>
      <c r="O8" s="185"/>
      <c r="P8" s="185"/>
      <c r="Q8" s="185"/>
      <c r="R8" s="185"/>
    </row>
    <row r="9" spans="1:18" x14ac:dyDescent="0.25">
      <c r="A9" s="86">
        <v>403</v>
      </c>
      <c r="B9" s="86" t="s">
        <v>501</v>
      </c>
      <c r="C9" s="86">
        <v>100</v>
      </c>
      <c r="D9" s="86" t="s">
        <v>47</v>
      </c>
      <c r="E9" s="86">
        <v>2000</v>
      </c>
      <c r="F9" s="86">
        <v>200000</v>
      </c>
      <c r="G9" s="86">
        <v>15</v>
      </c>
      <c r="H9" s="156">
        <f t="shared" si="0"/>
        <v>13333.333333333334</v>
      </c>
      <c r="J9" s="185"/>
      <c r="K9" s="185"/>
      <c r="L9" s="185"/>
      <c r="M9" s="185"/>
      <c r="N9" s="185"/>
      <c r="O9" s="185"/>
      <c r="P9" s="185"/>
      <c r="Q9" s="185"/>
      <c r="R9" s="185"/>
    </row>
    <row r="10" spans="1:18" x14ac:dyDescent="0.25">
      <c r="A10" s="86">
        <v>403</v>
      </c>
      <c r="B10" s="86" t="s">
        <v>502</v>
      </c>
      <c r="C10" s="86">
        <v>2</v>
      </c>
      <c r="D10" s="86" t="s">
        <v>45</v>
      </c>
      <c r="E10" s="86">
        <v>3000</v>
      </c>
      <c r="F10" s="86"/>
      <c r="G10" s="86">
        <v>20</v>
      </c>
      <c r="H10" s="156">
        <f t="shared" si="0"/>
        <v>0</v>
      </c>
      <c r="J10" s="185"/>
      <c r="K10" s="185"/>
      <c r="L10" s="185"/>
      <c r="M10" s="185"/>
      <c r="N10" s="185"/>
      <c r="O10" s="185"/>
      <c r="P10" s="185"/>
      <c r="Q10" s="185"/>
      <c r="R10" s="185"/>
    </row>
    <row r="11" spans="1:18" x14ac:dyDescent="0.25">
      <c r="A11" s="86" t="s">
        <v>28</v>
      </c>
      <c r="B11" s="86" t="s">
        <v>48</v>
      </c>
      <c r="C11" s="86"/>
      <c r="D11" s="86"/>
      <c r="E11" s="86"/>
      <c r="F11" s="86"/>
      <c r="G11" s="86"/>
      <c r="H11" s="156" t="str">
        <f t="shared" si="0"/>
        <v/>
      </c>
      <c r="J11" s="185"/>
      <c r="K11" s="185"/>
      <c r="L11" s="185"/>
      <c r="M11" s="185"/>
      <c r="N11" s="185"/>
      <c r="O11" s="185"/>
      <c r="P11" s="185"/>
      <c r="Q11" s="185"/>
      <c r="R11" s="185"/>
    </row>
    <row r="12" spans="1:18" x14ac:dyDescent="0.25">
      <c r="A12" s="86">
        <v>315</v>
      </c>
      <c r="B12" s="86" t="s">
        <v>49</v>
      </c>
      <c r="C12" s="86">
        <v>300</v>
      </c>
      <c r="D12" s="86" t="s">
        <v>50</v>
      </c>
      <c r="E12" s="86">
        <v>7000</v>
      </c>
      <c r="F12" s="86">
        <v>2100000</v>
      </c>
      <c r="G12" s="86">
        <v>40</v>
      </c>
      <c r="H12" s="156">
        <f t="shared" si="0"/>
        <v>52500</v>
      </c>
      <c r="J12" s="185"/>
      <c r="K12" s="185"/>
      <c r="L12" s="185"/>
      <c r="M12" s="185"/>
      <c r="N12" s="185"/>
      <c r="O12" s="185"/>
      <c r="P12" s="185"/>
      <c r="Q12" s="185"/>
      <c r="R12" s="185"/>
    </row>
    <row r="13" spans="1:18" x14ac:dyDescent="0.25">
      <c r="A13" s="86">
        <v>315</v>
      </c>
      <c r="B13" s="86" t="s">
        <v>51</v>
      </c>
      <c r="C13" s="86">
        <v>40</v>
      </c>
      <c r="D13" s="86" t="s">
        <v>50</v>
      </c>
      <c r="E13" s="86">
        <v>7000</v>
      </c>
      <c r="F13" s="86">
        <v>280000</v>
      </c>
      <c r="G13" s="86">
        <v>55</v>
      </c>
      <c r="H13" s="156">
        <f t="shared" si="0"/>
        <v>5090.909090909091</v>
      </c>
      <c r="J13" s="185"/>
      <c r="K13" s="185"/>
      <c r="L13" s="185"/>
      <c r="M13" s="185"/>
      <c r="N13" s="185"/>
      <c r="O13" s="185"/>
      <c r="P13" s="185"/>
      <c r="Q13" s="185"/>
      <c r="R13" s="185"/>
    </row>
    <row r="14" spans="1:18" x14ac:dyDescent="0.25">
      <c r="A14" s="86"/>
      <c r="B14" s="86" t="s">
        <v>52</v>
      </c>
      <c r="C14" s="86">
        <v>1000</v>
      </c>
      <c r="D14" s="86" t="s">
        <v>50</v>
      </c>
      <c r="E14" s="86">
        <v>500</v>
      </c>
      <c r="F14" s="86">
        <v>500000</v>
      </c>
      <c r="G14" s="86">
        <v>60</v>
      </c>
      <c r="H14" s="156">
        <f t="shared" si="0"/>
        <v>8333.3333333333339</v>
      </c>
      <c r="J14" s="185"/>
      <c r="K14" s="185"/>
      <c r="L14" s="185"/>
      <c r="M14" s="185"/>
      <c r="N14" s="185"/>
      <c r="O14" s="185"/>
      <c r="P14" s="185"/>
      <c r="Q14" s="185"/>
      <c r="R14" s="185"/>
    </row>
    <row r="15" spans="1:18" x14ac:dyDescent="0.25">
      <c r="A15" s="86" t="s">
        <v>32</v>
      </c>
      <c r="B15" s="86" t="s">
        <v>53</v>
      </c>
      <c r="C15" s="86"/>
      <c r="D15" s="86"/>
      <c r="E15" s="86"/>
      <c r="F15" s="86"/>
      <c r="G15" s="86"/>
      <c r="H15" s="156" t="str">
        <f t="shared" si="0"/>
        <v/>
      </c>
      <c r="J15" s="185"/>
      <c r="K15" s="185"/>
      <c r="L15" s="185"/>
      <c r="M15" s="185"/>
      <c r="N15" s="185"/>
      <c r="O15" s="185"/>
      <c r="P15" s="185"/>
      <c r="Q15" s="185"/>
      <c r="R15" s="185"/>
    </row>
    <row r="16" spans="1:18" x14ac:dyDescent="0.25">
      <c r="A16" s="92"/>
      <c r="B16" s="92"/>
      <c r="C16" s="92"/>
      <c r="D16" s="92"/>
      <c r="E16" s="92"/>
      <c r="F16" s="92" t="s">
        <v>54</v>
      </c>
      <c r="G16" s="92"/>
      <c r="H16" s="92"/>
    </row>
    <row r="17" spans="1:16" x14ac:dyDescent="0.25">
      <c r="A17" s="92"/>
      <c r="B17" s="92" t="s">
        <v>55</v>
      </c>
      <c r="C17" s="92"/>
      <c r="D17" s="92"/>
      <c r="E17" s="92"/>
      <c r="F17" s="92">
        <f>SUM(F7:F15)</f>
        <v>4110000</v>
      </c>
      <c r="G17" s="92"/>
      <c r="H17" s="92"/>
    </row>
    <row r="19" spans="1:16" x14ac:dyDescent="0.25">
      <c r="A19" s="89" t="s">
        <v>503</v>
      </c>
    </row>
    <row r="20" spans="1:16" ht="15.75" x14ac:dyDescent="0.25">
      <c r="A20" s="90" t="s">
        <v>36</v>
      </c>
      <c r="B20" s="90" t="s">
        <v>56</v>
      </c>
      <c r="C20" s="90"/>
      <c r="D20" s="90"/>
      <c r="E20" s="90"/>
      <c r="F20" s="90" t="s">
        <v>57</v>
      </c>
      <c r="H20" s="108" t="s">
        <v>378</v>
      </c>
    </row>
    <row r="21" spans="1:16" x14ac:dyDescent="0.25">
      <c r="A21" s="86" t="s">
        <v>26</v>
      </c>
      <c r="B21" s="86" t="s">
        <v>504</v>
      </c>
      <c r="C21" s="86"/>
      <c r="D21" s="86"/>
      <c r="E21" s="86"/>
      <c r="F21" s="86"/>
      <c r="H21" s="185"/>
      <c r="I21" s="185"/>
      <c r="J21" s="185"/>
      <c r="K21" s="185"/>
      <c r="L21" s="185"/>
      <c r="M21" s="185"/>
      <c r="N21" s="185"/>
      <c r="O21" s="185"/>
      <c r="P21" s="185"/>
    </row>
    <row r="22" spans="1:16" x14ac:dyDescent="0.25">
      <c r="A22" s="86">
        <v>108</v>
      </c>
      <c r="B22" s="86" t="s">
        <v>27</v>
      </c>
      <c r="C22" s="86"/>
      <c r="D22" s="86"/>
      <c r="E22" s="86"/>
      <c r="F22" s="86"/>
      <c r="H22" s="185"/>
      <c r="I22" s="185"/>
      <c r="J22" s="185"/>
      <c r="K22" s="185"/>
      <c r="L22" s="185"/>
      <c r="M22" s="185"/>
      <c r="N22" s="185"/>
      <c r="O22" s="185"/>
      <c r="P22" s="185"/>
    </row>
    <row r="23" spans="1:16" x14ac:dyDescent="0.25">
      <c r="A23" s="86">
        <v>110</v>
      </c>
      <c r="B23" s="86" t="s">
        <v>58</v>
      </c>
      <c r="C23" s="86"/>
      <c r="D23" s="86"/>
      <c r="E23" s="86"/>
      <c r="F23" s="86">
        <v>750000</v>
      </c>
      <c r="H23" s="185"/>
      <c r="I23" s="185"/>
      <c r="J23" s="185"/>
      <c r="K23" s="185"/>
      <c r="L23" s="185"/>
      <c r="M23" s="185"/>
      <c r="N23" s="185"/>
      <c r="O23" s="185"/>
      <c r="P23" s="185"/>
    </row>
    <row r="24" spans="1:16" x14ac:dyDescent="0.25">
      <c r="A24" s="86">
        <v>115</v>
      </c>
      <c r="B24" s="86" t="s">
        <v>392</v>
      </c>
      <c r="C24" s="86"/>
      <c r="D24" s="86"/>
      <c r="E24" s="86"/>
      <c r="F24" s="86"/>
      <c r="H24" s="185"/>
      <c r="I24" s="185"/>
      <c r="J24" s="185"/>
      <c r="K24" s="185"/>
      <c r="L24" s="185"/>
      <c r="M24" s="185"/>
      <c r="N24" s="185"/>
      <c r="O24" s="185"/>
      <c r="P24" s="185"/>
    </row>
    <row r="25" spans="1:16" x14ac:dyDescent="0.25">
      <c r="A25" s="86" t="s">
        <v>28</v>
      </c>
      <c r="B25" s="86" t="s">
        <v>29</v>
      </c>
      <c r="C25" s="86"/>
      <c r="D25" s="86"/>
      <c r="E25" s="86"/>
      <c r="F25" s="86"/>
      <c r="H25" s="185"/>
      <c r="I25" s="185"/>
      <c r="J25" s="185"/>
      <c r="K25" s="185"/>
      <c r="L25" s="185"/>
      <c r="M25" s="185"/>
      <c r="N25" s="185"/>
      <c r="O25" s="185"/>
      <c r="P25" s="185"/>
    </row>
    <row r="26" spans="1:16" x14ac:dyDescent="0.25">
      <c r="A26" s="86">
        <v>206</v>
      </c>
      <c r="B26" s="86" t="s">
        <v>30</v>
      </c>
      <c r="C26" s="86"/>
      <c r="D26" s="86"/>
      <c r="E26" s="86"/>
      <c r="F26" s="86">
        <v>500000</v>
      </c>
      <c r="H26" s="185"/>
      <c r="I26" s="185"/>
      <c r="J26" s="185"/>
      <c r="K26" s="185"/>
      <c r="L26" s="185"/>
      <c r="M26" s="185"/>
      <c r="N26" s="185"/>
      <c r="O26" s="185"/>
      <c r="P26" s="185"/>
    </row>
    <row r="27" spans="1:16" x14ac:dyDescent="0.25">
      <c r="A27" s="86">
        <v>210</v>
      </c>
      <c r="B27" s="86" t="s">
        <v>31</v>
      </c>
      <c r="C27" s="86"/>
      <c r="D27" s="86"/>
      <c r="E27" s="86"/>
      <c r="F27" s="86">
        <v>200000</v>
      </c>
      <c r="H27" s="185"/>
      <c r="I27" s="185"/>
      <c r="J27" s="185"/>
      <c r="K27" s="185"/>
      <c r="L27" s="185"/>
      <c r="M27" s="185"/>
      <c r="N27" s="185"/>
      <c r="O27" s="185"/>
      <c r="P27" s="185"/>
    </row>
    <row r="28" spans="1:16" x14ac:dyDescent="0.25">
      <c r="A28" s="86" t="s">
        <v>32</v>
      </c>
      <c r="B28" s="86" t="s">
        <v>21</v>
      </c>
      <c r="C28" s="86"/>
      <c r="D28" s="86"/>
      <c r="E28" s="86"/>
      <c r="F28" s="86"/>
      <c r="H28" s="185"/>
      <c r="I28" s="185"/>
      <c r="J28" s="185"/>
      <c r="K28" s="185"/>
      <c r="L28" s="185"/>
      <c r="M28" s="185"/>
      <c r="N28" s="185"/>
      <c r="O28" s="185"/>
      <c r="P28" s="185"/>
    </row>
    <row r="29" spans="1:16" x14ac:dyDescent="0.25">
      <c r="A29" s="86">
        <v>304</v>
      </c>
      <c r="B29" s="86" t="s">
        <v>59</v>
      </c>
      <c r="C29" s="86"/>
      <c r="D29" s="86"/>
      <c r="E29" s="86"/>
      <c r="F29" s="86">
        <v>420000</v>
      </c>
      <c r="H29" s="185"/>
      <c r="I29" s="185"/>
      <c r="J29" s="185"/>
      <c r="K29" s="185"/>
      <c r="L29" s="185"/>
      <c r="M29" s="185"/>
      <c r="N29" s="185"/>
      <c r="O29" s="185"/>
      <c r="P29" s="185"/>
    </row>
    <row r="30" spans="1:16" x14ac:dyDescent="0.25">
      <c r="A30" s="86">
        <v>304</v>
      </c>
      <c r="B30" s="86" t="s">
        <v>60</v>
      </c>
      <c r="C30" s="86"/>
      <c r="D30" s="86"/>
      <c r="E30" s="86"/>
      <c r="F30" s="86">
        <v>100000</v>
      </c>
      <c r="H30" s="185"/>
      <c r="I30" s="185"/>
      <c r="J30" s="185"/>
      <c r="K30" s="185"/>
      <c r="L30" s="185"/>
      <c r="M30" s="185"/>
      <c r="N30" s="185"/>
      <c r="O30" s="185"/>
      <c r="P30" s="185"/>
    </row>
    <row r="31" spans="1:16" x14ac:dyDescent="0.25">
      <c r="A31" s="86">
        <v>304</v>
      </c>
      <c r="B31" s="86" t="s">
        <v>61</v>
      </c>
      <c r="C31" s="86"/>
      <c r="D31" s="86"/>
      <c r="E31" s="86"/>
      <c r="F31" s="86">
        <v>50000</v>
      </c>
      <c r="H31" s="185"/>
      <c r="I31" s="185"/>
      <c r="J31" s="185"/>
      <c r="K31" s="185"/>
      <c r="L31" s="185"/>
      <c r="M31" s="185"/>
      <c r="N31" s="185"/>
      <c r="O31" s="185"/>
      <c r="P31" s="185"/>
    </row>
    <row r="32" spans="1:16" x14ac:dyDescent="0.25">
      <c r="A32" s="86">
        <v>304</v>
      </c>
      <c r="B32" s="86" t="s">
        <v>505</v>
      </c>
      <c r="C32" s="86"/>
      <c r="D32" s="86"/>
      <c r="E32" s="86"/>
      <c r="F32" s="86">
        <v>100000</v>
      </c>
      <c r="H32" s="185"/>
      <c r="I32" s="185"/>
      <c r="J32" s="185"/>
      <c r="K32" s="185"/>
      <c r="L32" s="185"/>
      <c r="M32" s="185"/>
      <c r="N32" s="185"/>
      <c r="O32" s="185"/>
      <c r="P32" s="185"/>
    </row>
    <row r="33" spans="1:16" x14ac:dyDescent="0.25">
      <c r="A33" s="86">
        <v>315</v>
      </c>
      <c r="B33" s="86" t="s">
        <v>35</v>
      </c>
      <c r="C33" s="86"/>
      <c r="D33" s="86"/>
      <c r="E33" s="86"/>
      <c r="F33" s="86">
        <v>50000</v>
      </c>
      <c r="H33" s="185"/>
      <c r="I33" s="185"/>
      <c r="J33" s="185"/>
      <c r="K33" s="185"/>
      <c r="L33" s="185"/>
      <c r="M33" s="185"/>
      <c r="N33" s="185"/>
      <c r="O33" s="185"/>
      <c r="P33" s="185"/>
    </row>
    <row r="34" spans="1:16" x14ac:dyDescent="0.25">
      <c r="A34" s="86" t="s">
        <v>33</v>
      </c>
      <c r="B34" s="86" t="s">
        <v>34</v>
      </c>
      <c r="C34" s="86"/>
      <c r="D34" s="86"/>
      <c r="E34" s="86"/>
      <c r="F34" s="86"/>
      <c r="H34" s="185"/>
      <c r="I34" s="185"/>
      <c r="J34" s="185"/>
      <c r="K34" s="185"/>
      <c r="L34" s="185"/>
      <c r="M34" s="185"/>
      <c r="N34" s="185"/>
      <c r="O34" s="185"/>
      <c r="P34" s="185"/>
    </row>
    <row r="35" spans="1:16" x14ac:dyDescent="0.25">
      <c r="A35" s="86">
        <v>403</v>
      </c>
      <c r="B35" s="86" t="s">
        <v>62</v>
      </c>
      <c r="C35" s="86"/>
      <c r="D35" s="86"/>
      <c r="E35" s="86"/>
      <c r="F35" s="86">
        <v>100000</v>
      </c>
      <c r="H35" s="185"/>
      <c r="I35" s="185"/>
      <c r="J35" s="185"/>
      <c r="K35" s="185"/>
      <c r="L35" s="185"/>
      <c r="M35" s="185"/>
      <c r="N35" s="185"/>
      <c r="O35" s="185"/>
      <c r="P35" s="185"/>
    </row>
    <row r="36" spans="1:16" x14ac:dyDescent="0.25">
      <c r="A36" s="86">
        <v>410</v>
      </c>
      <c r="B36" s="86" t="s">
        <v>506</v>
      </c>
      <c r="C36" s="86"/>
      <c r="D36" s="86"/>
      <c r="E36" s="86"/>
      <c r="F36" s="86">
        <v>100000</v>
      </c>
      <c r="H36" s="185"/>
      <c r="I36" s="185"/>
      <c r="J36" s="185"/>
      <c r="K36" s="185"/>
      <c r="L36" s="185"/>
      <c r="M36" s="185"/>
      <c r="N36" s="185"/>
      <c r="O36" s="185"/>
      <c r="P36" s="185"/>
    </row>
    <row r="37" spans="1:16" x14ac:dyDescent="0.25">
      <c r="A37" s="92"/>
      <c r="B37" s="92" t="s">
        <v>63</v>
      </c>
      <c r="C37" s="92"/>
      <c r="D37" s="92"/>
      <c r="E37" s="92" t="s">
        <v>64</v>
      </c>
      <c r="F37" s="92">
        <f>SUM(F23:F36)</f>
        <v>2370000</v>
      </c>
    </row>
  </sheetData>
  <mergeCells count="1">
    <mergeCell ref="A2:F2"/>
  </mergeCells>
  <pageMargins left="0.25" right="0.25" top="0.75" bottom="0.75" header="0.3" footer="0.3"/>
  <pageSetup scale="98"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68"/>
  <sheetViews>
    <sheetView zoomScale="90" zoomScaleNormal="90" workbookViewId="0">
      <selection activeCell="B158" sqref="B158"/>
    </sheetView>
  </sheetViews>
  <sheetFormatPr defaultColWidth="9.140625" defaultRowHeight="18.75" x14ac:dyDescent="0.3"/>
  <cols>
    <col min="1" max="1" width="6.85546875" style="234" customWidth="1"/>
    <col min="2" max="2" width="61.28515625" style="234" customWidth="1"/>
    <col min="3" max="3" width="23.85546875" style="234" customWidth="1"/>
    <col min="4" max="4" width="26.140625" style="234" customWidth="1"/>
    <col min="5" max="5" width="47.28515625" style="234" customWidth="1"/>
    <col min="6" max="6" width="27.28515625" style="234" customWidth="1"/>
    <col min="7" max="8" width="27.85546875" style="234" customWidth="1"/>
    <col min="9" max="9" width="21.5703125" style="234" customWidth="1"/>
    <col min="10" max="10" width="19" style="234" customWidth="1"/>
    <col min="11" max="11" width="22.7109375" style="234" customWidth="1"/>
    <col min="12" max="12" width="18.42578125" style="234" customWidth="1"/>
    <col min="13" max="13" width="24.42578125" style="234" customWidth="1"/>
    <col min="14" max="14" width="23.7109375" style="239" customWidth="1"/>
    <col min="15" max="15" width="17" style="234" customWidth="1"/>
    <col min="16" max="16" width="19" style="237" customWidth="1"/>
    <col min="17" max="17" width="21.140625" style="234" customWidth="1"/>
    <col min="18" max="18" width="19.85546875" style="234" customWidth="1"/>
    <col min="19" max="19" width="18.140625" style="234" customWidth="1"/>
    <col min="20" max="16384" width="9.140625" style="234"/>
  </cols>
  <sheetData>
    <row r="1" spans="1:19" x14ac:dyDescent="0.3">
      <c r="A1" s="233" t="s">
        <v>507</v>
      </c>
      <c r="C1" s="235"/>
      <c r="D1" s="235"/>
      <c r="E1" s="235"/>
      <c r="F1" s="235"/>
      <c r="G1" s="235"/>
      <c r="H1" s="235"/>
      <c r="I1" s="235"/>
      <c r="J1" s="235"/>
      <c r="K1" s="235"/>
      <c r="L1" s="235"/>
      <c r="M1" s="235"/>
      <c r="N1" s="236"/>
      <c r="O1" s="235"/>
    </row>
    <row r="2" spans="1:19" x14ac:dyDescent="0.3">
      <c r="A2" s="238" t="s">
        <v>0</v>
      </c>
    </row>
    <row r="3" spans="1:19" ht="35.25" customHeight="1" x14ac:dyDescent="0.3">
      <c r="A3" s="468" t="s">
        <v>508</v>
      </c>
      <c r="B3" s="468"/>
      <c r="C3" s="468"/>
      <c r="D3" s="468"/>
      <c r="E3" s="468"/>
      <c r="F3" s="240"/>
      <c r="G3" s="240"/>
      <c r="H3" s="240"/>
      <c r="I3" s="240"/>
      <c r="J3" s="240"/>
      <c r="K3" s="240"/>
      <c r="L3" s="240"/>
      <c r="M3" s="240"/>
      <c r="N3" s="240"/>
      <c r="O3" s="240"/>
      <c r="P3" s="241"/>
      <c r="Q3" s="240"/>
      <c r="R3" s="240"/>
    </row>
    <row r="4" spans="1:19" ht="40.5" customHeight="1" x14ac:dyDescent="0.3">
      <c r="A4" s="468"/>
      <c r="B4" s="468"/>
      <c r="C4" s="468"/>
      <c r="D4" s="468"/>
      <c r="E4" s="468"/>
      <c r="F4" s="240"/>
      <c r="G4" s="240"/>
      <c r="H4" s="240"/>
      <c r="I4" s="240"/>
      <c r="J4" s="240"/>
      <c r="K4" s="240"/>
      <c r="L4" s="240"/>
      <c r="M4" s="240"/>
      <c r="N4" s="240"/>
      <c r="O4" s="240"/>
      <c r="P4" s="241"/>
      <c r="Q4" s="240"/>
      <c r="R4" s="240"/>
    </row>
    <row r="5" spans="1:19" x14ac:dyDescent="0.3">
      <c r="A5" s="238" t="s">
        <v>462</v>
      </c>
      <c r="B5" s="235"/>
      <c r="C5" s="235"/>
      <c r="D5" s="235"/>
      <c r="E5" s="235"/>
      <c r="F5" s="235"/>
      <c r="G5" s="235"/>
      <c r="H5" s="235"/>
      <c r="I5" s="235"/>
      <c r="J5" s="235"/>
      <c r="K5" s="235"/>
      <c r="L5" s="235"/>
      <c r="M5" s="235"/>
      <c r="N5" s="236"/>
    </row>
    <row r="6" spans="1:19" x14ac:dyDescent="0.3">
      <c r="A6" s="242" t="s">
        <v>509</v>
      </c>
      <c r="B6" s="243"/>
      <c r="C6" s="243"/>
      <c r="D6" s="243"/>
      <c r="E6" s="243"/>
      <c r="F6" s="243"/>
      <c r="G6" s="243"/>
      <c r="H6" s="243"/>
      <c r="I6" s="243"/>
      <c r="J6" s="243"/>
      <c r="K6" s="243"/>
      <c r="L6" s="243"/>
      <c r="M6" s="243"/>
      <c r="N6" s="244"/>
      <c r="O6" s="243"/>
      <c r="P6" s="245"/>
      <c r="Q6" s="243"/>
      <c r="R6" s="243"/>
    </row>
    <row r="7" spans="1:19" x14ac:dyDescent="0.3">
      <c r="B7" s="243"/>
      <c r="C7" s="243"/>
      <c r="D7" s="243"/>
      <c r="E7" s="243"/>
      <c r="F7" s="243"/>
      <c r="G7" s="243"/>
      <c r="H7" s="243"/>
      <c r="I7" s="243"/>
      <c r="K7" s="243"/>
      <c r="L7" s="243"/>
      <c r="M7" s="243"/>
      <c r="N7" s="244"/>
      <c r="O7" s="243"/>
      <c r="P7" s="245"/>
      <c r="Q7" s="243"/>
      <c r="R7" s="243"/>
      <c r="S7" s="243"/>
    </row>
    <row r="8" spans="1:19" x14ac:dyDescent="0.3">
      <c r="A8" s="246" t="s">
        <v>5</v>
      </c>
      <c r="C8" s="243"/>
      <c r="D8" s="243"/>
      <c r="E8" s="243"/>
      <c r="F8" s="243"/>
      <c r="G8" s="247" t="s">
        <v>378</v>
      </c>
      <c r="H8" s="247"/>
      <c r="I8" s="243"/>
      <c r="J8" s="243"/>
      <c r="K8" s="243"/>
      <c r="L8" s="244"/>
      <c r="P8" s="245"/>
      <c r="Q8" s="243"/>
      <c r="R8" s="243"/>
      <c r="S8" s="243"/>
    </row>
    <row r="9" spans="1:19" x14ac:dyDescent="0.3">
      <c r="A9" s="248" t="s">
        <v>172</v>
      </c>
      <c r="B9" s="249" t="s">
        <v>510</v>
      </c>
      <c r="C9" s="467"/>
      <c r="D9" s="467"/>
      <c r="E9" s="467"/>
      <c r="G9" s="250"/>
      <c r="H9" s="250"/>
      <c r="I9" s="250"/>
      <c r="J9" s="250"/>
      <c r="K9" s="250"/>
      <c r="L9" s="250"/>
      <c r="M9" s="250"/>
      <c r="N9" s="234"/>
    </row>
    <row r="10" spans="1:19" x14ac:dyDescent="0.3">
      <c r="A10" s="248" t="s">
        <v>173</v>
      </c>
      <c r="B10" s="251" t="s">
        <v>246</v>
      </c>
      <c r="C10" s="467"/>
      <c r="D10" s="467"/>
      <c r="E10" s="467"/>
      <c r="G10" s="250"/>
      <c r="H10" s="250"/>
      <c r="I10" s="250"/>
      <c r="J10" s="250"/>
      <c r="K10" s="250"/>
      <c r="L10" s="250"/>
      <c r="M10" s="250"/>
      <c r="N10" s="234"/>
    </row>
    <row r="11" spans="1:19" x14ac:dyDescent="0.3">
      <c r="A11" s="248" t="s">
        <v>174</v>
      </c>
      <c r="B11" s="251" t="s">
        <v>247</v>
      </c>
      <c r="C11" s="467"/>
      <c r="D11" s="467"/>
      <c r="E11" s="467"/>
      <c r="G11" s="250"/>
      <c r="H11" s="250"/>
      <c r="I11" s="250"/>
      <c r="J11" s="250"/>
      <c r="K11" s="250"/>
      <c r="L11" s="250"/>
      <c r="M11" s="250"/>
      <c r="N11" s="234"/>
    </row>
    <row r="12" spans="1:19" x14ac:dyDescent="0.3">
      <c r="A12" s="248" t="s">
        <v>175</v>
      </c>
      <c r="B12" s="251" t="s">
        <v>248</v>
      </c>
      <c r="C12" s="467"/>
      <c r="D12" s="467"/>
      <c r="E12" s="467"/>
      <c r="G12" s="250"/>
      <c r="H12" s="250"/>
      <c r="I12" s="250"/>
      <c r="J12" s="250"/>
      <c r="K12" s="250"/>
      <c r="L12" s="250"/>
      <c r="M12" s="250"/>
      <c r="N12" s="234"/>
    </row>
    <row r="13" spans="1:19" x14ac:dyDescent="0.3">
      <c r="A13" s="248" t="s">
        <v>176</v>
      </c>
      <c r="B13" s="251" t="s">
        <v>1</v>
      </c>
      <c r="C13" s="467"/>
      <c r="D13" s="467"/>
      <c r="E13" s="467"/>
      <c r="G13" s="250"/>
      <c r="H13" s="250"/>
      <c r="I13" s="250"/>
      <c r="J13" s="250"/>
      <c r="K13" s="250"/>
      <c r="L13" s="250"/>
      <c r="M13" s="250"/>
      <c r="N13" s="234"/>
    </row>
    <row r="14" spans="1:19" ht="37.5" x14ac:dyDescent="0.3">
      <c r="A14" s="248" t="s">
        <v>249</v>
      </c>
      <c r="B14" s="252" t="s">
        <v>250</v>
      </c>
      <c r="C14" s="467"/>
      <c r="D14" s="467"/>
      <c r="E14" s="467"/>
      <c r="G14" s="250"/>
      <c r="H14" s="250"/>
      <c r="I14" s="250"/>
      <c r="J14" s="250"/>
      <c r="K14" s="250"/>
      <c r="L14" s="250"/>
      <c r="M14" s="250"/>
      <c r="N14" s="234"/>
    </row>
    <row r="15" spans="1:19" ht="37.5" x14ac:dyDescent="0.3">
      <c r="A15" s="248" t="s">
        <v>251</v>
      </c>
      <c r="B15" s="252" t="s">
        <v>252</v>
      </c>
      <c r="C15" s="467"/>
      <c r="D15" s="467"/>
      <c r="E15" s="467"/>
      <c r="G15" s="250"/>
      <c r="H15" s="250"/>
      <c r="I15" s="250"/>
      <c r="J15" s="250"/>
      <c r="K15" s="250"/>
      <c r="L15" s="250"/>
      <c r="M15" s="250"/>
      <c r="N15" s="234"/>
    </row>
    <row r="16" spans="1:19" ht="37.5" x14ac:dyDescent="0.3">
      <c r="A16" s="248" t="s">
        <v>177</v>
      </c>
      <c r="B16" s="249" t="s">
        <v>511</v>
      </c>
      <c r="C16" s="467"/>
      <c r="D16" s="467"/>
      <c r="E16" s="467"/>
      <c r="G16" s="253"/>
      <c r="H16" s="253"/>
      <c r="I16" s="253"/>
      <c r="J16" s="253"/>
      <c r="K16" s="253"/>
      <c r="L16" s="253"/>
      <c r="M16" s="253"/>
      <c r="N16" s="234"/>
    </row>
    <row r="17" spans="1:14" x14ac:dyDescent="0.3">
      <c r="A17" s="248" t="s">
        <v>178</v>
      </c>
      <c r="B17" s="254" t="s">
        <v>253</v>
      </c>
      <c r="C17" s="467"/>
      <c r="D17" s="467"/>
      <c r="E17" s="467"/>
      <c r="G17" s="250"/>
      <c r="H17" s="250"/>
      <c r="I17" s="250"/>
      <c r="J17" s="250"/>
      <c r="K17" s="250"/>
      <c r="L17" s="250"/>
      <c r="M17" s="250"/>
      <c r="N17" s="234"/>
    </row>
    <row r="18" spans="1:14" x14ac:dyDescent="0.3">
      <c r="A18" s="248" t="s">
        <v>179</v>
      </c>
      <c r="B18" s="251" t="s">
        <v>3</v>
      </c>
      <c r="C18" s="467"/>
      <c r="D18" s="467"/>
      <c r="E18" s="467"/>
      <c r="G18" s="250"/>
      <c r="H18" s="250"/>
      <c r="I18" s="250"/>
      <c r="J18" s="250"/>
      <c r="K18" s="250"/>
      <c r="L18" s="250"/>
      <c r="M18" s="250"/>
      <c r="N18" s="234"/>
    </row>
    <row r="19" spans="1:14" x14ac:dyDescent="0.3">
      <c r="A19" s="248" t="s">
        <v>180</v>
      </c>
      <c r="B19" s="251" t="s">
        <v>1</v>
      </c>
      <c r="C19" s="467"/>
      <c r="D19" s="467"/>
      <c r="E19" s="467"/>
      <c r="G19" s="250"/>
      <c r="H19" s="250"/>
      <c r="I19" s="250"/>
      <c r="J19" s="250"/>
      <c r="K19" s="250"/>
      <c r="L19" s="250"/>
      <c r="M19" s="250"/>
      <c r="N19" s="234"/>
    </row>
    <row r="20" spans="1:14" x14ac:dyDescent="0.3">
      <c r="A20" s="248" t="s">
        <v>182</v>
      </c>
      <c r="B20" s="251" t="s">
        <v>371</v>
      </c>
      <c r="C20" s="467"/>
      <c r="D20" s="467"/>
      <c r="E20" s="467"/>
      <c r="G20" s="250"/>
      <c r="H20" s="250"/>
      <c r="I20" s="250"/>
      <c r="J20" s="250"/>
      <c r="K20" s="250"/>
      <c r="L20" s="250"/>
      <c r="M20" s="250"/>
      <c r="N20" s="234"/>
    </row>
    <row r="21" spans="1:14" x14ac:dyDescent="0.3">
      <c r="A21" s="248" t="s">
        <v>183</v>
      </c>
      <c r="B21" s="251" t="s">
        <v>372</v>
      </c>
      <c r="C21" s="467"/>
      <c r="D21" s="467"/>
      <c r="E21" s="467"/>
      <c r="G21" s="250"/>
      <c r="H21" s="250"/>
      <c r="I21" s="250"/>
      <c r="J21" s="250"/>
      <c r="K21" s="250"/>
      <c r="L21" s="250"/>
      <c r="M21" s="250"/>
      <c r="N21" s="234"/>
    </row>
    <row r="22" spans="1:14" ht="37.5" x14ac:dyDescent="0.3">
      <c r="A22" s="248" t="s">
        <v>7</v>
      </c>
      <c r="B22" s="255" t="s">
        <v>512</v>
      </c>
      <c r="C22" s="467"/>
      <c r="D22" s="467"/>
      <c r="E22" s="467"/>
      <c r="G22" s="250"/>
      <c r="H22" s="250"/>
      <c r="I22" s="250"/>
      <c r="J22" s="250"/>
      <c r="K22" s="250"/>
      <c r="L22" s="250"/>
      <c r="M22" s="250"/>
      <c r="N22" s="234"/>
    </row>
    <row r="23" spans="1:14" x14ac:dyDescent="0.3">
      <c r="A23" s="248" t="s">
        <v>254</v>
      </c>
      <c r="B23" s="256" t="s">
        <v>373</v>
      </c>
      <c r="C23" s="469"/>
      <c r="D23" s="467"/>
      <c r="E23" s="467"/>
      <c r="G23" s="250"/>
      <c r="H23" s="250"/>
      <c r="I23" s="250"/>
      <c r="J23" s="250"/>
      <c r="K23" s="250"/>
      <c r="L23" s="250"/>
      <c r="M23" s="250"/>
      <c r="N23" s="234"/>
    </row>
    <row r="24" spans="1:14" x14ac:dyDescent="0.3">
      <c r="A24" s="257"/>
      <c r="B24" s="258"/>
      <c r="C24" s="258"/>
      <c r="D24" s="258"/>
      <c r="E24" s="258"/>
      <c r="N24" s="234"/>
    </row>
    <row r="25" spans="1:14" x14ac:dyDescent="0.3">
      <c r="A25" s="259" t="s">
        <v>255</v>
      </c>
      <c r="C25" s="258"/>
      <c r="D25" s="258"/>
      <c r="E25" s="247" t="s">
        <v>378</v>
      </c>
      <c r="N25" s="234"/>
    </row>
    <row r="26" spans="1:14" ht="15.75" customHeight="1" x14ac:dyDescent="0.3">
      <c r="A26" s="470" t="s">
        <v>8</v>
      </c>
      <c r="B26" s="260" t="s">
        <v>256</v>
      </c>
      <c r="C26" s="261" t="s">
        <v>257</v>
      </c>
      <c r="D26" s="235"/>
      <c r="E26" s="473"/>
      <c r="F26" s="473"/>
      <c r="G26" s="473"/>
      <c r="H26" s="262"/>
      <c r="N26" s="234"/>
    </row>
    <row r="27" spans="1:14" ht="15.75" customHeight="1" x14ac:dyDescent="0.3">
      <c r="A27" s="471"/>
      <c r="B27" s="263" t="s">
        <v>258</v>
      </c>
      <c r="C27" s="264" t="s">
        <v>122</v>
      </c>
      <c r="D27" s="235"/>
      <c r="E27" s="473"/>
      <c r="F27" s="473"/>
      <c r="G27" s="473"/>
      <c r="H27" s="262"/>
      <c r="N27" s="234"/>
    </row>
    <row r="28" spans="1:14" ht="15.75" customHeight="1" x14ac:dyDescent="0.3">
      <c r="A28" s="471"/>
      <c r="B28" s="263" t="s">
        <v>259</v>
      </c>
      <c r="C28" s="264"/>
      <c r="D28" s="235"/>
      <c r="E28" s="473"/>
      <c r="F28" s="473"/>
      <c r="G28" s="473"/>
      <c r="H28" s="262"/>
      <c r="N28" s="234"/>
    </row>
    <row r="29" spans="1:14" ht="15.75" customHeight="1" x14ac:dyDescent="0.3">
      <c r="A29" s="471"/>
      <c r="B29" s="263" t="s">
        <v>260</v>
      </c>
      <c r="C29" s="264"/>
      <c r="D29" s="235"/>
      <c r="E29" s="473"/>
      <c r="F29" s="473"/>
      <c r="G29" s="473"/>
      <c r="H29" s="262"/>
      <c r="N29" s="234"/>
    </row>
    <row r="30" spans="1:14" ht="15.75" customHeight="1" x14ac:dyDescent="0.3">
      <c r="A30" s="471"/>
      <c r="B30" s="263" t="s">
        <v>261</v>
      </c>
      <c r="C30" s="264"/>
      <c r="D30" s="235"/>
      <c r="E30" s="473"/>
      <c r="F30" s="473"/>
      <c r="G30" s="473"/>
      <c r="H30" s="262"/>
      <c r="N30" s="234"/>
    </row>
    <row r="31" spans="1:14" ht="15.75" customHeight="1" x14ac:dyDescent="0.3">
      <c r="A31" s="472"/>
      <c r="B31" s="265" t="s">
        <v>11</v>
      </c>
      <c r="C31" s="264"/>
      <c r="D31" s="235"/>
      <c r="E31" s="473"/>
      <c r="F31" s="473"/>
      <c r="G31" s="473"/>
      <c r="H31" s="262"/>
      <c r="N31" s="234"/>
    </row>
    <row r="32" spans="1:14" ht="15.75" customHeight="1" x14ac:dyDescent="0.3">
      <c r="A32" s="470" t="s">
        <v>262</v>
      </c>
      <c r="B32" s="260" t="s">
        <v>263</v>
      </c>
      <c r="C32" s="261" t="s">
        <v>257</v>
      </c>
      <c r="D32" s="235"/>
      <c r="E32" s="473"/>
      <c r="F32" s="473"/>
      <c r="G32" s="473"/>
      <c r="H32" s="262"/>
      <c r="N32" s="234"/>
    </row>
    <row r="33" spans="1:14" ht="15.75" customHeight="1" x14ac:dyDescent="0.3">
      <c r="A33" s="471"/>
      <c r="B33" s="263" t="s">
        <v>264</v>
      </c>
      <c r="C33" s="264" t="s">
        <v>122</v>
      </c>
      <c r="D33" s="235"/>
      <c r="E33" s="473"/>
      <c r="F33" s="473"/>
      <c r="G33" s="473"/>
      <c r="H33" s="262"/>
      <c r="N33" s="234"/>
    </row>
    <row r="34" spans="1:14" ht="15.75" customHeight="1" x14ac:dyDescent="0.3">
      <c r="A34" s="471"/>
      <c r="B34" s="263" t="s">
        <v>265</v>
      </c>
      <c r="C34" s="264"/>
      <c r="D34" s="235"/>
      <c r="E34" s="473"/>
      <c r="F34" s="473"/>
      <c r="G34" s="473"/>
      <c r="H34" s="262"/>
      <c r="N34" s="234"/>
    </row>
    <row r="35" spans="1:14" ht="15.75" customHeight="1" x14ac:dyDescent="0.3">
      <c r="A35" s="471"/>
      <c r="B35" s="263" t="s">
        <v>266</v>
      </c>
      <c r="C35" s="264"/>
      <c r="D35" s="235"/>
      <c r="E35" s="473"/>
      <c r="F35" s="473"/>
      <c r="G35" s="473"/>
      <c r="H35" s="262"/>
      <c r="N35" s="234"/>
    </row>
    <row r="36" spans="1:14" ht="15.75" customHeight="1" x14ac:dyDescent="0.3">
      <c r="A36" s="471"/>
      <c r="B36" s="265" t="s">
        <v>11</v>
      </c>
      <c r="C36" s="264"/>
      <c r="D36" s="235"/>
      <c r="E36" s="473"/>
      <c r="F36" s="473"/>
      <c r="G36" s="473"/>
      <c r="H36" s="262"/>
      <c r="N36" s="234"/>
    </row>
    <row r="37" spans="1:14" x14ac:dyDescent="0.3">
      <c r="A37" s="470" t="s">
        <v>267</v>
      </c>
      <c r="B37" s="260" t="s">
        <v>268</v>
      </c>
      <c r="C37" s="261" t="s">
        <v>74</v>
      </c>
      <c r="D37" s="235"/>
      <c r="E37" s="473"/>
      <c r="F37" s="473"/>
      <c r="G37" s="473"/>
      <c r="H37" s="262"/>
      <c r="N37" s="234"/>
    </row>
    <row r="38" spans="1:14" x14ac:dyDescent="0.3">
      <c r="A38" s="471"/>
      <c r="B38" s="263" t="s">
        <v>513</v>
      </c>
      <c r="C38" s="264" t="s">
        <v>122</v>
      </c>
      <c r="D38" s="235"/>
      <c r="E38" s="473"/>
      <c r="F38" s="473"/>
      <c r="G38" s="473"/>
      <c r="H38" s="262"/>
      <c r="N38" s="234"/>
    </row>
    <row r="39" spans="1:14" x14ac:dyDescent="0.3">
      <c r="A39" s="471"/>
      <c r="B39" s="263" t="s">
        <v>269</v>
      </c>
      <c r="C39" s="264"/>
      <c r="D39" s="235"/>
      <c r="E39" s="473"/>
      <c r="F39" s="473"/>
      <c r="G39" s="473"/>
      <c r="H39" s="262"/>
      <c r="N39" s="234"/>
    </row>
    <row r="40" spans="1:14" x14ac:dyDescent="0.3">
      <c r="A40" s="471"/>
      <c r="B40" s="263" t="s">
        <v>514</v>
      </c>
      <c r="C40" s="264"/>
      <c r="D40" s="235"/>
      <c r="E40" s="473"/>
      <c r="F40" s="473"/>
      <c r="G40" s="473"/>
      <c r="H40" s="262"/>
      <c r="N40" s="234"/>
    </row>
    <row r="41" spans="1:14" x14ac:dyDescent="0.3">
      <c r="A41" s="471"/>
      <c r="B41" s="263" t="s">
        <v>270</v>
      </c>
      <c r="C41" s="264"/>
      <c r="D41" s="235"/>
      <c r="E41" s="473"/>
      <c r="F41" s="473"/>
      <c r="G41" s="473"/>
      <c r="H41" s="262"/>
      <c r="N41" s="234"/>
    </row>
    <row r="42" spans="1:14" x14ac:dyDescent="0.3">
      <c r="A42" s="472"/>
      <c r="B42" s="265" t="s">
        <v>515</v>
      </c>
      <c r="C42" s="264"/>
      <c r="D42" s="235"/>
      <c r="E42" s="473"/>
      <c r="F42" s="473"/>
      <c r="G42" s="473"/>
      <c r="H42" s="262"/>
      <c r="N42" s="234"/>
    </row>
    <row r="43" spans="1:14" x14ac:dyDescent="0.3">
      <c r="A43" s="470" t="s">
        <v>187</v>
      </c>
      <c r="B43" s="260" t="s">
        <v>271</v>
      </c>
      <c r="C43" s="261" t="s">
        <v>74</v>
      </c>
      <c r="D43" s="235"/>
      <c r="E43" s="473"/>
      <c r="F43" s="473"/>
      <c r="G43" s="473"/>
      <c r="H43" s="262"/>
      <c r="N43" s="234"/>
    </row>
    <row r="44" spans="1:14" x14ac:dyDescent="0.3">
      <c r="A44" s="471"/>
      <c r="B44" s="263" t="s">
        <v>513</v>
      </c>
      <c r="C44" s="264" t="s">
        <v>122</v>
      </c>
      <c r="D44" s="235"/>
      <c r="E44" s="473"/>
      <c r="F44" s="473"/>
      <c r="G44" s="473"/>
      <c r="H44" s="262"/>
      <c r="N44" s="234"/>
    </row>
    <row r="45" spans="1:14" x14ac:dyDescent="0.3">
      <c r="A45" s="471"/>
      <c r="B45" s="263" t="s">
        <v>272</v>
      </c>
      <c r="C45" s="264"/>
      <c r="D45" s="235"/>
      <c r="E45" s="473"/>
      <c r="F45" s="473"/>
      <c r="G45" s="473"/>
      <c r="H45" s="262"/>
      <c r="N45" s="234"/>
    </row>
    <row r="46" spans="1:14" x14ac:dyDescent="0.3">
      <c r="A46" s="471"/>
      <c r="B46" s="263" t="s">
        <v>273</v>
      </c>
      <c r="C46" s="264"/>
      <c r="D46" s="235"/>
      <c r="E46" s="473"/>
      <c r="F46" s="473"/>
      <c r="G46" s="473"/>
      <c r="H46" s="262"/>
      <c r="N46" s="234"/>
    </row>
    <row r="47" spans="1:14" x14ac:dyDescent="0.3">
      <c r="A47" s="471"/>
      <c r="B47" s="263" t="s">
        <v>274</v>
      </c>
      <c r="C47" s="264"/>
      <c r="D47" s="235"/>
      <c r="E47" s="473"/>
      <c r="F47" s="473"/>
      <c r="G47" s="473"/>
      <c r="H47" s="262"/>
      <c r="N47" s="234"/>
    </row>
    <row r="48" spans="1:14" x14ac:dyDescent="0.3">
      <c r="A48" s="471"/>
      <c r="B48" s="263" t="s">
        <v>516</v>
      </c>
      <c r="C48" s="264"/>
      <c r="D48" s="235"/>
      <c r="E48" s="473"/>
      <c r="F48" s="473"/>
      <c r="G48" s="473"/>
      <c r="H48" s="262"/>
      <c r="N48" s="234"/>
    </row>
    <row r="49" spans="1:16" x14ac:dyDescent="0.3">
      <c r="A49" s="472"/>
      <c r="B49" s="265" t="s">
        <v>517</v>
      </c>
      <c r="C49" s="264"/>
      <c r="D49" s="235"/>
      <c r="E49" s="473"/>
      <c r="F49" s="473"/>
      <c r="G49" s="473"/>
      <c r="H49" s="262"/>
      <c r="N49" s="234"/>
    </row>
    <row r="50" spans="1:16" x14ac:dyDescent="0.3">
      <c r="N50" s="234"/>
      <c r="P50" s="234"/>
    </row>
    <row r="51" spans="1:16" x14ac:dyDescent="0.3">
      <c r="A51" s="266" t="s">
        <v>275</v>
      </c>
      <c r="J51" s="237"/>
      <c r="K51" s="237"/>
      <c r="L51" s="237"/>
      <c r="M51" s="237"/>
      <c r="N51" s="237"/>
      <c r="O51" s="237"/>
      <c r="P51" s="234"/>
    </row>
    <row r="52" spans="1:16" ht="147.75" customHeight="1" x14ac:dyDescent="0.3">
      <c r="A52" s="470" t="s">
        <v>276</v>
      </c>
      <c r="B52" s="267" t="s">
        <v>518</v>
      </c>
      <c r="C52" s="481" t="s">
        <v>277</v>
      </c>
      <c r="D52" s="482"/>
      <c r="E52" s="481" t="s">
        <v>278</v>
      </c>
      <c r="F52" s="482"/>
      <c r="G52" s="267" t="s">
        <v>519</v>
      </c>
      <c r="H52" s="267" t="s">
        <v>520</v>
      </c>
      <c r="I52" s="267" t="s">
        <v>521</v>
      </c>
      <c r="L52" s="474" t="s">
        <v>378</v>
      </c>
      <c r="M52" s="474"/>
      <c r="N52" s="474"/>
      <c r="O52" s="474"/>
    </row>
    <row r="53" spans="1:16" x14ac:dyDescent="0.3">
      <c r="A53" s="471"/>
      <c r="B53" s="268"/>
      <c r="C53" s="475"/>
      <c r="D53" s="475"/>
      <c r="E53" s="476"/>
      <c r="F53" s="476"/>
      <c r="G53" s="269"/>
      <c r="H53" s="269"/>
      <c r="I53" s="269"/>
      <c r="K53" s="239"/>
      <c r="L53" s="250"/>
      <c r="M53" s="250"/>
      <c r="N53" s="250"/>
      <c r="O53" s="250"/>
    </row>
    <row r="54" spans="1:16" x14ac:dyDescent="0.3">
      <c r="A54" s="471"/>
      <c r="B54" s="270"/>
      <c r="C54" s="477"/>
      <c r="D54" s="477"/>
      <c r="E54" s="478"/>
      <c r="F54" s="478"/>
      <c r="G54" s="271"/>
      <c r="H54" s="271"/>
      <c r="I54" s="271"/>
      <c r="K54" s="239"/>
      <c r="L54" s="250"/>
      <c r="M54" s="250"/>
      <c r="N54" s="250"/>
      <c r="O54" s="250"/>
    </row>
    <row r="55" spans="1:16" x14ac:dyDescent="0.3">
      <c r="A55" s="471"/>
      <c r="B55" s="272"/>
      <c r="C55" s="477"/>
      <c r="D55" s="477"/>
      <c r="E55" s="478"/>
      <c r="F55" s="478"/>
      <c r="G55" s="271"/>
      <c r="H55" s="271"/>
      <c r="I55" s="271"/>
      <c r="K55" s="239"/>
      <c r="L55" s="250"/>
      <c r="M55" s="250"/>
      <c r="N55" s="250"/>
      <c r="O55" s="250"/>
    </row>
    <row r="56" spans="1:16" x14ac:dyDescent="0.3">
      <c r="A56" s="471"/>
      <c r="B56" s="272"/>
      <c r="C56" s="479"/>
      <c r="D56" s="480"/>
      <c r="E56" s="478"/>
      <c r="F56" s="478"/>
      <c r="G56" s="271"/>
      <c r="H56" s="271"/>
      <c r="I56" s="271"/>
      <c r="K56" s="239"/>
      <c r="L56" s="250"/>
      <c r="M56" s="250"/>
      <c r="N56" s="250"/>
      <c r="O56" s="250"/>
    </row>
    <row r="57" spans="1:16" x14ac:dyDescent="0.3">
      <c r="A57" s="471"/>
      <c r="B57" s="272"/>
      <c r="C57" s="479"/>
      <c r="D57" s="480"/>
      <c r="E57" s="478"/>
      <c r="F57" s="478"/>
      <c r="G57" s="271"/>
      <c r="H57" s="271"/>
      <c r="I57" s="271"/>
      <c r="K57" s="239"/>
      <c r="L57" s="250"/>
      <c r="M57" s="250"/>
      <c r="N57" s="250"/>
      <c r="O57" s="250"/>
    </row>
    <row r="58" spans="1:16" x14ac:dyDescent="0.3">
      <c r="A58" s="471"/>
      <c r="B58" s="270"/>
      <c r="C58" s="479"/>
      <c r="D58" s="480"/>
      <c r="E58" s="478"/>
      <c r="F58" s="478"/>
      <c r="G58" s="271"/>
      <c r="H58" s="271"/>
      <c r="I58" s="271"/>
      <c r="K58" s="239"/>
      <c r="L58" s="250"/>
      <c r="M58" s="250"/>
      <c r="N58" s="250"/>
      <c r="O58" s="250"/>
    </row>
    <row r="59" spans="1:16" x14ac:dyDescent="0.3">
      <c r="A59" s="471"/>
      <c r="B59" s="270"/>
      <c r="C59" s="477"/>
      <c r="D59" s="477"/>
      <c r="E59" s="478"/>
      <c r="F59" s="478"/>
      <c r="G59" s="271"/>
      <c r="H59" s="271"/>
      <c r="I59" s="271"/>
      <c r="K59" s="239"/>
      <c r="L59" s="250"/>
      <c r="M59" s="250"/>
      <c r="N59" s="250"/>
      <c r="O59" s="250"/>
    </row>
    <row r="60" spans="1:16" x14ac:dyDescent="0.3">
      <c r="A60" s="471"/>
      <c r="B60" s="273"/>
      <c r="C60" s="477"/>
      <c r="D60" s="477"/>
      <c r="E60" s="478"/>
      <c r="F60" s="478"/>
      <c r="G60" s="271"/>
      <c r="H60" s="271"/>
      <c r="I60" s="271"/>
      <c r="K60" s="239"/>
      <c r="L60" s="250"/>
      <c r="M60" s="250"/>
      <c r="N60" s="250"/>
      <c r="O60" s="250"/>
    </row>
    <row r="61" spans="1:16" x14ac:dyDescent="0.3">
      <c r="A61" s="471"/>
      <c r="B61" s="274"/>
      <c r="C61" s="478"/>
      <c r="D61" s="478"/>
      <c r="E61" s="478"/>
      <c r="F61" s="478"/>
      <c r="G61" s="271"/>
      <c r="H61" s="271"/>
      <c r="I61" s="271"/>
      <c r="K61" s="239"/>
      <c r="L61" s="250"/>
      <c r="M61" s="250"/>
      <c r="N61" s="250"/>
      <c r="O61" s="250"/>
    </row>
    <row r="62" spans="1:16" x14ac:dyDescent="0.3">
      <c r="A62" s="472"/>
      <c r="B62" s="274"/>
      <c r="C62" s="478"/>
      <c r="D62" s="478"/>
      <c r="E62" s="478"/>
      <c r="F62" s="478"/>
      <c r="G62" s="271"/>
      <c r="H62" s="271"/>
      <c r="I62" s="271"/>
      <c r="K62" s="239"/>
      <c r="L62" s="250"/>
      <c r="M62" s="250"/>
      <c r="N62" s="250"/>
      <c r="O62" s="250"/>
    </row>
    <row r="63" spans="1:16" ht="56.25" x14ac:dyDescent="0.3">
      <c r="A63" s="275" t="s">
        <v>279</v>
      </c>
      <c r="B63" s="276" t="s">
        <v>522</v>
      </c>
      <c r="C63" s="277"/>
      <c r="J63" s="239"/>
      <c r="K63" s="239"/>
      <c r="L63" s="250"/>
      <c r="M63" s="250"/>
      <c r="N63" s="250"/>
      <c r="O63" s="250"/>
    </row>
    <row r="64" spans="1:16" x14ac:dyDescent="0.3">
      <c r="A64" s="275" t="s">
        <v>280</v>
      </c>
      <c r="B64" s="278" t="s">
        <v>523</v>
      </c>
      <c r="C64" s="483"/>
      <c r="D64" s="483"/>
      <c r="E64" s="483"/>
      <c r="F64" s="483"/>
      <c r="J64" s="239"/>
      <c r="K64" s="239"/>
      <c r="L64" s="250"/>
      <c r="M64" s="250"/>
      <c r="N64" s="250"/>
      <c r="O64" s="250"/>
    </row>
    <row r="65" spans="1:28" ht="56.25" x14ac:dyDescent="0.3">
      <c r="A65" s="275" t="s">
        <v>281</v>
      </c>
      <c r="B65" s="279" t="s">
        <v>524</v>
      </c>
      <c r="C65" s="277"/>
      <c r="J65" s="239"/>
      <c r="K65" s="239"/>
      <c r="L65" s="250"/>
      <c r="M65" s="250"/>
      <c r="N65" s="250"/>
      <c r="O65" s="250"/>
    </row>
    <row r="66" spans="1:28" x14ac:dyDescent="0.3">
      <c r="A66" s="275" t="s">
        <v>282</v>
      </c>
      <c r="B66" s="278" t="s">
        <v>283</v>
      </c>
      <c r="C66" s="483"/>
      <c r="D66" s="483"/>
      <c r="E66" s="483"/>
      <c r="F66" s="483"/>
      <c r="J66" s="239"/>
      <c r="K66" s="239"/>
      <c r="L66" s="250"/>
      <c r="M66" s="250"/>
      <c r="N66" s="250"/>
      <c r="O66" s="250"/>
    </row>
    <row r="67" spans="1:28" x14ac:dyDescent="0.3">
      <c r="K67" s="237"/>
      <c r="N67" s="234"/>
      <c r="P67" s="234"/>
    </row>
    <row r="68" spans="1:28" x14ac:dyDescent="0.3">
      <c r="N68" s="234"/>
      <c r="P68" s="234"/>
    </row>
    <row r="69" spans="1:28" x14ac:dyDescent="0.3">
      <c r="A69" s="266" t="s">
        <v>284</v>
      </c>
      <c r="N69" s="234"/>
      <c r="P69" s="234"/>
    </row>
    <row r="70" spans="1:28" x14ac:dyDescent="0.3">
      <c r="A70" s="280" t="s">
        <v>285</v>
      </c>
      <c r="N70" s="234"/>
      <c r="P70" s="234"/>
    </row>
    <row r="71" spans="1:28" ht="187.5" x14ac:dyDescent="0.3">
      <c r="B71" s="281" t="s">
        <v>286</v>
      </c>
      <c r="C71" s="282" t="s">
        <v>287</v>
      </c>
      <c r="D71" s="281" t="s">
        <v>288</v>
      </c>
      <c r="E71" s="281" t="s">
        <v>525</v>
      </c>
      <c r="F71" s="281" t="s">
        <v>289</v>
      </c>
      <c r="G71" s="281" t="s">
        <v>290</v>
      </c>
      <c r="H71" s="281" t="s">
        <v>526</v>
      </c>
      <c r="I71" s="281" t="s">
        <v>291</v>
      </c>
      <c r="J71" s="281" t="s">
        <v>292</v>
      </c>
      <c r="K71" s="281" t="s">
        <v>293</v>
      </c>
      <c r="L71" s="283" t="s">
        <v>294</v>
      </c>
      <c r="M71" s="281" t="s">
        <v>527</v>
      </c>
      <c r="N71" s="281" t="s">
        <v>528</v>
      </c>
      <c r="O71" s="284" t="s">
        <v>529</v>
      </c>
      <c r="P71" s="283" t="s">
        <v>295</v>
      </c>
      <c r="Q71" s="281" t="s">
        <v>530</v>
      </c>
      <c r="R71" s="281" t="s">
        <v>531</v>
      </c>
      <c r="S71" s="284" t="s">
        <v>532</v>
      </c>
      <c r="U71" s="474" t="s">
        <v>378</v>
      </c>
      <c r="V71" s="474"/>
      <c r="W71" s="474"/>
      <c r="X71" s="474"/>
      <c r="Y71" s="474"/>
      <c r="Z71" s="474"/>
      <c r="AA71" s="474"/>
      <c r="AB71" s="474"/>
    </row>
    <row r="72" spans="1:28" ht="18.75" customHeight="1" x14ac:dyDescent="0.3">
      <c r="B72" s="285"/>
      <c r="C72" s="286"/>
      <c r="D72" s="286"/>
      <c r="E72" s="286"/>
      <c r="F72" s="286"/>
      <c r="G72" s="286"/>
      <c r="H72" s="286"/>
      <c r="I72" s="287"/>
      <c r="J72" s="288"/>
      <c r="K72" s="286"/>
      <c r="L72" s="286"/>
      <c r="M72" s="286"/>
      <c r="N72" s="286"/>
      <c r="O72" s="289"/>
      <c r="P72" s="286"/>
      <c r="Q72" s="286"/>
      <c r="R72" s="271"/>
      <c r="S72" s="290"/>
      <c r="T72" s="291"/>
      <c r="U72" s="484"/>
      <c r="V72" s="485"/>
      <c r="W72" s="485"/>
      <c r="X72" s="485"/>
      <c r="Y72" s="485"/>
      <c r="Z72" s="485"/>
      <c r="AA72" s="485"/>
      <c r="AB72" s="485"/>
    </row>
    <row r="73" spans="1:28" x14ac:dyDescent="0.3">
      <c r="B73" s="285"/>
      <c r="C73" s="286"/>
      <c r="D73" s="286"/>
      <c r="E73" s="286"/>
      <c r="F73" s="286"/>
      <c r="G73" s="286"/>
      <c r="H73" s="286"/>
      <c r="I73" s="287"/>
      <c r="J73" s="288"/>
      <c r="K73" s="286"/>
      <c r="L73" s="286"/>
      <c r="M73" s="286"/>
      <c r="N73" s="286"/>
      <c r="O73" s="289"/>
      <c r="P73" s="286"/>
      <c r="Q73" s="286"/>
      <c r="R73" s="271"/>
      <c r="S73" s="290"/>
      <c r="T73" s="291"/>
      <c r="U73" s="484"/>
      <c r="V73" s="485"/>
      <c r="W73" s="485"/>
      <c r="X73" s="485"/>
      <c r="Y73" s="485"/>
      <c r="Z73" s="485"/>
      <c r="AA73" s="485"/>
      <c r="AB73" s="485"/>
    </row>
    <row r="74" spans="1:28" x14ac:dyDescent="0.3">
      <c r="B74" s="285"/>
      <c r="C74" s="286"/>
      <c r="D74" s="286"/>
      <c r="E74" s="286"/>
      <c r="F74" s="286"/>
      <c r="G74" s="286"/>
      <c r="H74" s="286"/>
      <c r="I74" s="287"/>
      <c r="J74" s="288"/>
      <c r="K74" s="286"/>
      <c r="L74" s="286"/>
      <c r="M74" s="286"/>
      <c r="N74" s="286"/>
      <c r="O74" s="289"/>
      <c r="P74" s="286"/>
      <c r="Q74" s="286"/>
      <c r="R74" s="271"/>
      <c r="S74" s="290"/>
      <c r="T74" s="291"/>
      <c r="U74" s="484"/>
      <c r="V74" s="485"/>
      <c r="W74" s="485"/>
      <c r="X74" s="485"/>
      <c r="Y74" s="485"/>
      <c r="Z74" s="485"/>
      <c r="AA74" s="485"/>
      <c r="AB74" s="485"/>
    </row>
    <row r="75" spans="1:28" x14ac:dyDescent="0.3">
      <c r="B75" s="285"/>
      <c r="C75" s="286"/>
      <c r="D75" s="286"/>
      <c r="E75" s="286"/>
      <c r="F75" s="286"/>
      <c r="G75" s="286"/>
      <c r="H75" s="286"/>
      <c r="I75" s="287"/>
      <c r="J75" s="288"/>
      <c r="K75" s="286"/>
      <c r="L75" s="286"/>
      <c r="M75" s="286"/>
      <c r="N75" s="286"/>
      <c r="O75" s="289"/>
      <c r="P75" s="286"/>
      <c r="Q75" s="286"/>
      <c r="R75" s="271"/>
      <c r="S75" s="290"/>
      <c r="T75" s="291"/>
      <c r="U75" s="484"/>
      <c r="V75" s="485"/>
      <c r="W75" s="485"/>
      <c r="X75" s="485"/>
      <c r="Y75" s="485"/>
      <c r="Z75" s="485"/>
      <c r="AA75" s="485"/>
      <c r="AB75" s="485"/>
    </row>
    <row r="76" spans="1:28" x14ac:dyDescent="0.3">
      <c r="B76" s="285"/>
      <c r="C76" s="286"/>
      <c r="D76" s="286"/>
      <c r="E76" s="286"/>
      <c r="F76" s="286"/>
      <c r="G76" s="286"/>
      <c r="H76" s="286"/>
      <c r="I76" s="287"/>
      <c r="J76" s="288"/>
      <c r="K76" s="286"/>
      <c r="L76" s="286"/>
      <c r="M76" s="286"/>
      <c r="N76" s="286"/>
      <c r="O76" s="289"/>
      <c r="P76" s="286"/>
      <c r="Q76" s="286"/>
      <c r="R76" s="271"/>
      <c r="S76" s="290"/>
      <c r="T76" s="291"/>
      <c r="U76" s="484"/>
      <c r="V76" s="485"/>
      <c r="W76" s="485"/>
      <c r="X76" s="485"/>
      <c r="Y76" s="485"/>
      <c r="Z76" s="485"/>
      <c r="AA76" s="485"/>
      <c r="AB76" s="485"/>
    </row>
    <row r="77" spans="1:28" x14ac:dyDescent="0.3">
      <c r="B77" s="292"/>
      <c r="C77" s="286"/>
      <c r="D77" s="286"/>
      <c r="E77" s="286"/>
      <c r="F77" s="286"/>
      <c r="G77" s="287"/>
      <c r="H77" s="286"/>
      <c r="I77" s="287"/>
      <c r="J77" s="288"/>
      <c r="K77" s="286"/>
      <c r="L77" s="286"/>
      <c r="M77" s="286"/>
      <c r="N77" s="286"/>
      <c r="O77" s="289"/>
      <c r="P77" s="286"/>
      <c r="Q77" s="286"/>
      <c r="R77" s="271"/>
      <c r="S77" s="290"/>
      <c r="T77" s="291"/>
      <c r="U77" s="484"/>
      <c r="V77" s="485"/>
      <c r="W77" s="485"/>
      <c r="X77" s="485"/>
      <c r="Y77" s="485"/>
      <c r="Z77" s="485"/>
      <c r="AA77" s="485"/>
      <c r="AB77" s="485"/>
    </row>
    <row r="78" spans="1:28" x14ac:dyDescent="0.3">
      <c r="B78" s="292"/>
      <c r="C78" s="286"/>
      <c r="D78" s="286"/>
      <c r="E78" s="286"/>
      <c r="F78" s="286"/>
      <c r="G78" s="293"/>
      <c r="H78" s="286"/>
      <c r="I78" s="287"/>
      <c r="J78" s="288"/>
      <c r="K78" s="286"/>
      <c r="L78" s="286"/>
      <c r="M78" s="286"/>
      <c r="N78" s="286"/>
      <c r="O78" s="286"/>
      <c r="P78" s="286"/>
      <c r="Q78" s="286"/>
      <c r="R78" s="271"/>
      <c r="S78" s="290"/>
      <c r="T78" s="291"/>
      <c r="U78" s="484"/>
      <c r="V78" s="485"/>
      <c r="W78" s="485"/>
      <c r="X78" s="485"/>
      <c r="Y78" s="485"/>
      <c r="Z78" s="485"/>
      <c r="AA78" s="485"/>
      <c r="AB78" s="485"/>
    </row>
    <row r="79" spans="1:28" x14ac:dyDescent="0.3">
      <c r="B79" s="285"/>
      <c r="C79" s="286"/>
      <c r="D79" s="286"/>
      <c r="E79" s="286"/>
      <c r="F79" s="286"/>
      <c r="G79" s="286"/>
      <c r="H79" s="286"/>
      <c r="I79" s="287"/>
      <c r="J79" s="288"/>
      <c r="K79" s="286"/>
      <c r="L79" s="286"/>
      <c r="M79" s="286"/>
      <c r="N79" s="286"/>
      <c r="O79" s="286"/>
      <c r="P79" s="286"/>
      <c r="Q79" s="286"/>
      <c r="R79" s="271"/>
      <c r="S79" s="290"/>
      <c r="T79" s="291"/>
      <c r="U79" s="484"/>
      <c r="V79" s="485"/>
      <c r="W79" s="485"/>
      <c r="X79" s="485"/>
      <c r="Y79" s="485"/>
      <c r="Z79" s="485"/>
      <c r="AA79" s="485"/>
      <c r="AB79" s="485"/>
    </row>
    <row r="80" spans="1:28" x14ac:dyDescent="0.3">
      <c r="B80" s="285"/>
      <c r="C80" s="286"/>
      <c r="D80" s="286"/>
      <c r="E80" s="286"/>
      <c r="F80" s="286"/>
      <c r="G80" s="286"/>
      <c r="H80" s="286"/>
      <c r="I80" s="287"/>
      <c r="J80" s="288"/>
      <c r="K80" s="286"/>
      <c r="L80" s="286"/>
      <c r="M80" s="286"/>
      <c r="N80" s="286"/>
      <c r="O80" s="286"/>
      <c r="P80" s="286"/>
      <c r="Q80" s="286"/>
      <c r="R80" s="271"/>
      <c r="S80" s="290"/>
      <c r="T80" s="291"/>
      <c r="U80" s="484"/>
      <c r="V80" s="485"/>
      <c r="W80" s="485"/>
      <c r="X80" s="485"/>
      <c r="Y80" s="485"/>
      <c r="Z80" s="485"/>
      <c r="AA80" s="485"/>
      <c r="AB80" s="485"/>
    </row>
    <row r="81" spans="1:28" x14ac:dyDescent="0.3">
      <c r="B81" s="285"/>
      <c r="C81" s="286"/>
      <c r="D81" s="286"/>
      <c r="E81" s="286"/>
      <c r="F81" s="286"/>
      <c r="G81" s="286"/>
      <c r="H81" s="286"/>
      <c r="I81" s="287"/>
      <c r="J81" s="288"/>
      <c r="K81" s="286"/>
      <c r="L81" s="286"/>
      <c r="M81" s="286"/>
      <c r="N81" s="286"/>
      <c r="O81" s="286"/>
      <c r="P81" s="286"/>
      <c r="Q81" s="286"/>
      <c r="R81" s="271"/>
      <c r="S81" s="290"/>
      <c r="T81" s="291"/>
      <c r="U81" s="484"/>
      <c r="V81" s="485"/>
      <c r="W81" s="485"/>
      <c r="X81" s="485"/>
      <c r="Y81" s="485"/>
      <c r="Z81" s="485"/>
      <c r="AA81" s="485"/>
      <c r="AB81" s="485"/>
    </row>
    <row r="82" spans="1:28" x14ac:dyDescent="0.3">
      <c r="B82" s="285"/>
      <c r="C82" s="286"/>
      <c r="D82" s="286"/>
      <c r="E82" s="286"/>
      <c r="F82" s="286"/>
      <c r="G82" s="286"/>
      <c r="H82" s="286"/>
      <c r="I82" s="287"/>
      <c r="J82" s="294"/>
      <c r="K82" s="286"/>
      <c r="L82" s="286"/>
      <c r="M82" s="286"/>
      <c r="N82" s="286"/>
      <c r="O82" s="286"/>
      <c r="P82" s="286"/>
      <c r="Q82" s="286"/>
      <c r="R82" s="271"/>
      <c r="S82" s="290"/>
      <c r="T82" s="291"/>
      <c r="U82" s="484"/>
      <c r="V82" s="485"/>
      <c r="W82" s="485"/>
      <c r="X82" s="485"/>
      <c r="Y82" s="485"/>
      <c r="Z82" s="485"/>
      <c r="AA82" s="485"/>
      <c r="AB82" s="485"/>
    </row>
    <row r="83" spans="1:28" x14ac:dyDescent="0.3">
      <c r="B83" s="285"/>
      <c r="C83" s="286"/>
      <c r="D83" s="286"/>
      <c r="E83" s="286"/>
      <c r="F83" s="286"/>
      <c r="G83" s="286"/>
      <c r="H83" s="286"/>
      <c r="I83" s="286"/>
      <c r="J83" s="294"/>
      <c r="K83" s="286"/>
      <c r="L83" s="286"/>
      <c r="M83" s="286"/>
      <c r="N83" s="286"/>
      <c r="O83" s="286"/>
      <c r="P83" s="286"/>
      <c r="Q83" s="286"/>
      <c r="R83" s="271"/>
      <c r="S83" s="290"/>
      <c r="T83" s="291"/>
      <c r="U83" s="484"/>
      <c r="V83" s="485"/>
      <c r="W83" s="485"/>
      <c r="X83" s="485"/>
      <c r="Y83" s="485"/>
      <c r="Z83" s="485"/>
      <c r="AA83" s="485"/>
      <c r="AB83" s="485"/>
    </row>
    <row r="84" spans="1:28" x14ac:dyDescent="0.3">
      <c r="N84" s="234"/>
      <c r="P84" s="234"/>
    </row>
    <row r="85" spans="1:28" x14ac:dyDescent="0.3">
      <c r="A85" s="259" t="s">
        <v>296</v>
      </c>
    </row>
    <row r="86" spans="1:28" ht="49.5" customHeight="1" x14ac:dyDescent="0.3">
      <c r="A86" s="275" t="s">
        <v>297</v>
      </c>
      <c r="B86" s="486" t="s">
        <v>298</v>
      </c>
      <c r="C86" s="486"/>
      <c r="D86" s="486"/>
      <c r="E86" s="486"/>
      <c r="F86" s="487"/>
      <c r="G86" s="295"/>
      <c r="N86" s="234"/>
      <c r="P86" s="234"/>
    </row>
    <row r="87" spans="1:28" ht="207" customHeight="1" x14ac:dyDescent="0.3">
      <c r="A87" s="275"/>
      <c r="B87" s="296" t="s">
        <v>535</v>
      </c>
      <c r="C87" s="276" t="s">
        <v>533</v>
      </c>
      <c r="D87" s="276" t="s">
        <v>534</v>
      </c>
      <c r="E87" s="276" t="s">
        <v>536</v>
      </c>
      <c r="F87" s="297" t="s">
        <v>537</v>
      </c>
      <c r="G87" s="298"/>
      <c r="H87" s="474" t="s">
        <v>378</v>
      </c>
      <c r="I87" s="474"/>
      <c r="J87" s="474"/>
      <c r="K87" s="474"/>
      <c r="L87" s="244"/>
      <c r="M87" s="244"/>
      <c r="N87" s="244"/>
      <c r="O87" s="244"/>
      <c r="P87" s="244"/>
      <c r="Q87" s="237"/>
    </row>
    <row r="88" spans="1:28" x14ac:dyDescent="0.3">
      <c r="A88" s="275"/>
      <c r="B88" s="299"/>
      <c r="C88" s="300"/>
      <c r="D88" s="286"/>
      <c r="E88" s="271"/>
      <c r="F88" s="301"/>
      <c r="G88" s="302"/>
      <c r="H88" s="473"/>
      <c r="I88" s="473"/>
      <c r="J88" s="473"/>
      <c r="K88" s="473"/>
      <c r="L88" s="244"/>
      <c r="M88" s="244"/>
      <c r="N88" s="244"/>
      <c r="O88" s="244"/>
      <c r="P88" s="244"/>
      <c r="Q88" s="237"/>
    </row>
    <row r="89" spans="1:28" x14ac:dyDescent="0.3">
      <c r="A89" s="275"/>
      <c r="B89" s="299"/>
      <c r="C89" s="287"/>
      <c r="D89" s="286"/>
      <c r="E89" s="271"/>
      <c r="F89" s="301"/>
      <c r="G89" s="302"/>
      <c r="H89" s="473"/>
      <c r="I89" s="473"/>
      <c r="J89" s="473"/>
      <c r="K89" s="473"/>
      <c r="L89" s="244"/>
      <c r="M89" s="244"/>
      <c r="N89" s="244"/>
      <c r="O89" s="244"/>
      <c r="P89" s="244"/>
      <c r="Q89" s="237"/>
    </row>
    <row r="90" spans="1:28" x14ac:dyDescent="0.3">
      <c r="A90" s="275"/>
      <c r="B90" s="299"/>
      <c r="C90" s="287"/>
      <c r="D90" s="286"/>
      <c r="E90" s="271"/>
      <c r="F90" s="301"/>
      <c r="G90" s="302"/>
      <c r="H90" s="473"/>
      <c r="I90" s="473"/>
      <c r="J90" s="473"/>
      <c r="K90" s="473"/>
      <c r="L90" s="244"/>
      <c r="M90" s="244"/>
      <c r="N90" s="244"/>
      <c r="O90" s="244"/>
      <c r="P90" s="244"/>
      <c r="Q90" s="237"/>
    </row>
    <row r="91" spans="1:28" x14ac:dyDescent="0.3">
      <c r="A91" s="275"/>
      <c r="B91" s="299"/>
      <c r="C91" s="287"/>
      <c r="D91" s="286"/>
      <c r="E91" s="271"/>
      <c r="F91" s="301"/>
      <c r="G91" s="302"/>
      <c r="H91" s="473"/>
      <c r="I91" s="473"/>
      <c r="J91" s="473"/>
      <c r="K91" s="473"/>
      <c r="L91" s="244"/>
      <c r="M91" s="244"/>
      <c r="N91" s="244"/>
      <c r="O91" s="244"/>
      <c r="P91" s="244"/>
      <c r="Q91" s="237"/>
    </row>
    <row r="92" spans="1:28" x14ac:dyDescent="0.3">
      <c r="A92" s="275"/>
      <c r="B92" s="299"/>
      <c r="C92" s="287"/>
      <c r="D92" s="286"/>
      <c r="E92" s="271"/>
      <c r="F92" s="301"/>
      <c r="G92" s="302"/>
      <c r="H92" s="473"/>
      <c r="I92" s="473"/>
      <c r="J92" s="473"/>
      <c r="K92" s="473"/>
      <c r="L92" s="244"/>
      <c r="M92" s="244"/>
      <c r="N92" s="244"/>
      <c r="O92" s="244"/>
      <c r="P92" s="244"/>
      <c r="Q92" s="237"/>
    </row>
    <row r="93" spans="1:28" x14ac:dyDescent="0.3">
      <c r="A93" s="275"/>
      <c r="B93" s="299"/>
      <c r="C93" s="287"/>
      <c r="D93" s="286"/>
      <c r="E93" s="271"/>
      <c r="F93" s="301"/>
      <c r="G93" s="302"/>
      <c r="H93" s="473"/>
      <c r="I93" s="473"/>
      <c r="J93" s="473"/>
      <c r="K93" s="473"/>
      <c r="L93" s="244"/>
      <c r="M93" s="244"/>
      <c r="N93" s="244"/>
      <c r="O93" s="244"/>
      <c r="P93" s="244"/>
      <c r="Q93" s="237"/>
    </row>
    <row r="94" spans="1:28" x14ac:dyDescent="0.3">
      <c r="A94" s="275"/>
      <c r="B94" s="299"/>
      <c r="C94" s="287"/>
      <c r="D94" s="286"/>
      <c r="E94" s="271"/>
      <c r="F94" s="301"/>
      <c r="G94" s="302"/>
      <c r="H94" s="473"/>
      <c r="I94" s="473"/>
      <c r="J94" s="473"/>
      <c r="K94" s="473"/>
      <c r="L94" s="244"/>
      <c r="M94" s="244"/>
      <c r="N94" s="244"/>
      <c r="O94" s="244"/>
      <c r="P94" s="244"/>
      <c r="Q94" s="237"/>
    </row>
    <row r="95" spans="1:28" x14ac:dyDescent="0.3">
      <c r="A95" s="303"/>
      <c r="B95" s="304"/>
      <c r="C95" s="305"/>
      <c r="D95" s="239"/>
      <c r="J95" s="244"/>
      <c r="K95" s="244"/>
      <c r="L95" s="244"/>
      <c r="M95" s="244"/>
      <c r="N95" s="244"/>
      <c r="O95" s="244"/>
    </row>
    <row r="96" spans="1:28" x14ac:dyDescent="0.3">
      <c r="A96" s="303"/>
      <c r="B96" s="306"/>
      <c r="C96" s="305"/>
      <c r="D96" s="239"/>
      <c r="J96" s="244"/>
      <c r="K96" s="244"/>
      <c r="L96" s="244"/>
      <c r="M96" s="244"/>
      <c r="N96" s="244"/>
      <c r="O96" s="244"/>
    </row>
    <row r="97" spans="1:16" x14ac:dyDescent="0.3">
      <c r="N97" s="234"/>
      <c r="P97" s="234"/>
    </row>
    <row r="98" spans="1:16" x14ac:dyDescent="0.3">
      <c r="A98" s="307" t="s">
        <v>299</v>
      </c>
      <c r="B98" s="488" t="s">
        <v>300</v>
      </c>
      <c r="C98" s="489"/>
      <c r="D98" s="489"/>
      <c r="E98" s="489"/>
      <c r="F98" s="489"/>
      <c r="G98" s="489"/>
      <c r="H98" s="489"/>
      <c r="I98" s="308"/>
      <c r="J98" s="245"/>
    </row>
    <row r="99" spans="1:16" ht="187.5" x14ac:dyDescent="0.3">
      <c r="A99" s="307"/>
      <c r="B99" s="309" t="s">
        <v>474</v>
      </c>
      <c r="C99" s="310" t="s">
        <v>476</v>
      </c>
      <c r="D99" s="311" t="s">
        <v>538</v>
      </c>
      <c r="E99" s="312" t="s">
        <v>539</v>
      </c>
      <c r="F99" s="311" t="s">
        <v>301</v>
      </c>
      <c r="G99" s="311" t="s">
        <v>302</v>
      </c>
      <c r="H99" s="313" t="s">
        <v>540</v>
      </c>
      <c r="I99" s="314"/>
      <c r="J99" s="315"/>
      <c r="K99" s="474" t="s">
        <v>378</v>
      </c>
      <c r="L99" s="474"/>
      <c r="M99" s="474"/>
      <c r="N99" s="474"/>
    </row>
    <row r="100" spans="1:16" x14ac:dyDescent="0.3">
      <c r="A100" s="307"/>
      <c r="B100" s="316"/>
      <c r="C100" s="317"/>
      <c r="D100" s="318"/>
      <c r="E100" s="319"/>
      <c r="F100" s="320"/>
      <c r="G100" s="320"/>
      <c r="H100" s="321"/>
      <c r="I100" s="322"/>
      <c r="J100" s="323"/>
      <c r="K100" s="473"/>
      <c r="L100" s="473"/>
      <c r="M100" s="473"/>
      <c r="N100" s="473"/>
    </row>
    <row r="101" spans="1:16" x14ac:dyDescent="0.3">
      <c r="A101" s="307"/>
      <c r="B101" s="316"/>
      <c r="C101" s="317"/>
      <c r="D101" s="324"/>
      <c r="E101" s="320"/>
      <c r="F101" s="320"/>
      <c r="G101" s="320"/>
      <c r="H101" s="321"/>
      <c r="I101" s="322"/>
      <c r="J101" s="323"/>
      <c r="K101" s="473"/>
      <c r="L101" s="473"/>
      <c r="M101" s="473"/>
      <c r="N101" s="473"/>
    </row>
    <row r="102" spans="1:16" x14ac:dyDescent="0.3">
      <c r="A102" s="307"/>
      <c r="B102" s="316"/>
      <c r="C102" s="317"/>
      <c r="D102" s="320"/>
      <c r="E102" s="320"/>
      <c r="F102" s="320"/>
      <c r="G102" s="320"/>
      <c r="H102" s="321"/>
      <c r="I102" s="322"/>
      <c r="J102" s="323"/>
      <c r="K102" s="473"/>
      <c r="L102" s="473"/>
      <c r="M102" s="473"/>
      <c r="N102" s="473"/>
    </row>
    <row r="103" spans="1:16" x14ac:dyDescent="0.3">
      <c r="A103" s="307"/>
      <c r="B103" s="316"/>
      <c r="C103" s="317"/>
      <c r="D103" s="320"/>
      <c r="E103" s="320"/>
      <c r="F103" s="320"/>
      <c r="G103" s="320"/>
      <c r="H103" s="321"/>
      <c r="I103" s="322"/>
      <c r="J103" s="323"/>
      <c r="K103" s="473"/>
      <c r="L103" s="473"/>
      <c r="M103" s="473"/>
      <c r="N103" s="473"/>
    </row>
    <row r="104" spans="1:16" x14ac:dyDescent="0.3">
      <c r="A104" s="307"/>
      <c r="B104" s="316"/>
      <c r="C104" s="317"/>
      <c r="D104" s="320"/>
      <c r="E104" s="320"/>
      <c r="F104" s="320"/>
      <c r="G104" s="320"/>
      <c r="H104" s="321"/>
      <c r="I104" s="322"/>
      <c r="J104" s="323"/>
      <c r="K104" s="473"/>
      <c r="L104" s="473"/>
      <c r="M104" s="473"/>
      <c r="N104" s="473"/>
    </row>
    <row r="105" spans="1:16" x14ac:dyDescent="0.3">
      <c r="A105" s="307"/>
      <c r="B105" s="316"/>
      <c r="C105" s="317"/>
      <c r="D105" s="320"/>
      <c r="E105" s="320"/>
      <c r="F105" s="320"/>
      <c r="G105" s="320"/>
      <c r="H105" s="321"/>
      <c r="I105" s="322"/>
      <c r="J105" s="323"/>
      <c r="K105" s="473"/>
      <c r="L105" s="473"/>
      <c r="M105" s="473"/>
      <c r="N105" s="473"/>
    </row>
    <row r="106" spans="1:16" x14ac:dyDescent="0.3">
      <c r="A106" s="307"/>
      <c r="B106" s="316"/>
      <c r="C106" s="317"/>
      <c r="D106" s="320"/>
      <c r="E106" s="320"/>
      <c r="F106" s="320"/>
      <c r="G106" s="320"/>
      <c r="H106" s="321"/>
      <c r="I106" s="322"/>
      <c r="J106" s="323"/>
      <c r="K106" s="473"/>
      <c r="L106" s="473"/>
      <c r="M106" s="473"/>
      <c r="N106" s="473"/>
    </row>
    <row r="107" spans="1:16" x14ac:dyDescent="0.3">
      <c r="A107" s="307"/>
      <c r="B107" s="316"/>
      <c r="C107" s="317"/>
      <c r="D107" s="320"/>
      <c r="E107" s="320"/>
      <c r="F107" s="320"/>
      <c r="G107" s="320"/>
      <c r="H107" s="321"/>
      <c r="I107" s="322"/>
      <c r="J107" s="323"/>
      <c r="K107" s="473"/>
      <c r="L107" s="473"/>
      <c r="M107" s="473"/>
      <c r="N107" s="473"/>
    </row>
    <row r="108" spans="1:16" x14ac:dyDescent="0.3">
      <c r="N108" s="234"/>
      <c r="P108" s="234"/>
    </row>
    <row r="109" spans="1:16" x14ac:dyDescent="0.3">
      <c r="A109" s="266" t="s">
        <v>303</v>
      </c>
      <c r="N109" s="234"/>
      <c r="P109" s="234"/>
    </row>
    <row r="110" spans="1:16" x14ac:dyDescent="0.3">
      <c r="A110" s="275" t="s">
        <v>304</v>
      </c>
      <c r="B110" s="325" t="s">
        <v>305</v>
      </c>
      <c r="C110" s="286"/>
      <c r="J110" s="250"/>
      <c r="K110" s="250"/>
      <c r="L110" s="250"/>
      <c r="M110" s="250"/>
      <c r="N110" s="250"/>
      <c r="O110" s="250"/>
    </row>
    <row r="111" spans="1:16" s="329" customFormat="1" x14ac:dyDescent="0.3">
      <c r="A111" s="326" t="s">
        <v>306</v>
      </c>
      <c r="B111" s="327" t="s">
        <v>307</v>
      </c>
      <c r="C111" s="496"/>
      <c r="D111" s="497"/>
      <c r="E111" s="497"/>
      <c r="F111" s="497"/>
      <c r="G111" s="498"/>
      <c r="H111" s="328"/>
      <c r="J111" s="330"/>
      <c r="K111" s="330"/>
      <c r="L111" s="330"/>
      <c r="M111" s="330"/>
      <c r="N111" s="330"/>
      <c r="O111" s="330"/>
      <c r="P111" s="239"/>
    </row>
    <row r="112" spans="1:16" ht="31.5" customHeight="1" x14ac:dyDescent="0.3">
      <c r="A112" s="275" t="s">
        <v>308</v>
      </c>
      <c r="B112" s="331" t="s">
        <v>541</v>
      </c>
      <c r="C112" s="277"/>
      <c r="D112" s="235"/>
      <c r="E112" s="235"/>
      <c r="F112" s="235"/>
      <c r="G112" s="235"/>
      <c r="H112" s="235"/>
      <c r="J112" s="250"/>
      <c r="K112" s="250"/>
      <c r="L112" s="250"/>
      <c r="M112" s="250"/>
      <c r="N112" s="250"/>
      <c r="O112" s="250"/>
    </row>
    <row r="113" spans="1:16" s="329" customFormat="1" x14ac:dyDescent="0.3">
      <c r="A113" s="332" t="s">
        <v>309</v>
      </c>
      <c r="B113" s="333" t="s">
        <v>310</v>
      </c>
      <c r="C113" s="496"/>
      <c r="D113" s="497"/>
      <c r="E113" s="497"/>
      <c r="F113" s="497"/>
      <c r="G113" s="498"/>
      <c r="H113" s="328"/>
      <c r="J113" s="330"/>
      <c r="K113" s="330"/>
      <c r="L113" s="330"/>
      <c r="M113" s="330"/>
      <c r="N113" s="330"/>
      <c r="O113" s="330"/>
      <c r="P113" s="239"/>
    </row>
    <row r="114" spans="1:16" s="329" customFormat="1" ht="56.25" x14ac:dyDescent="0.3">
      <c r="A114" s="334" t="s">
        <v>311</v>
      </c>
      <c r="B114" s="335" t="s">
        <v>312</v>
      </c>
      <c r="C114" s="336"/>
      <c r="D114" s="337"/>
      <c r="E114" s="337"/>
      <c r="F114" s="337"/>
      <c r="G114" s="338"/>
      <c r="H114" s="328"/>
      <c r="J114" s="330"/>
      <c r="K114" s="330"/>
      <c r="L114" s="330"/>
      <c r="M114" s="330"/>
      <c r="N114" s="330"/>
      <c r="O114" s="330"/>
      <c r="P114" s="239"/>
    </row>
    <row r="115" spans="1:16" ht="108" customHeight="1" x14ac:dyDescent="0.3">
      <c r="A115" s="275" t="s">
        <v>313</v>
      </c>
      <c r="B115" s="339" t="s">
        <v>542</v>
      </c>
      <c r="C115" s="286"/>
      <c r="D115" s="235"/>
      <c r="E115" s="235"/>
      <c r="F115" s="235"/>
      <c r="G115" s="235"/>
      <c r="H115" s="235"/>
      <c r="J115" s="250"/>
      <c r="K115" s="250"/>
      <c r="L115" s="250"/>
      <c r="M115" s="250"/>
      <c r="N115" s="250"/>
      <c r="O115" s="250"/>
    </row>
    <row r="117" spans="1:16" s="329" customFormat="1" x14ac:dyDescent="0.3">
      <c r="B117" s="329" t="s">
        <v>543</v>
      </c>
      <c r="N117" s="239"/>
      <c r="P117" s="239"/>
    </row>
    <row r="118" spans="1:16" s="329" customFormat="1" x14ac:dyDescent="0.3">
      <c r="B118" s="329" t="s">
        <v>314</v>
      </c>
      <c r="N118" s="239"/>
      <c r="P118" s="239"/>
    </row>
    <row r="119" spans="1:16" s="329" customFormat="1" x14ac:dyDescent="0.3">
      <c r="G119" s="490" t="s">
        <v>315</v>
      </c>
      <c r="H119" s="491"/>
      <c r="I119" s="490" t="s">
        <v>316</v>
      </c>
      <c r="J119" s="491"/>
      <c r="N119" s="239"/>
      <c r="P119" s="239"/>
    </row>
    <row r="120" spans="1:16" s="329" customFormat="1" ht="206.25" x14ac:dyDescent="0.3">
      <c r="A120" s="329" t="s">
        <v>317</v>
      </c>
      <c r="B120" s="340" t="s">
        <v>544</v>
      </c>
      <c r="C120" s="282" t="s">
        <v>545</v>
      </c>
      <c r="D120" s="282" t="s">
        <v>546</v>
      </c>
      <c r="E120" s="492" t="s">
        <v>318</v>
      </c>
      <c r="F120" s="493"/>
      <c r="G120" s="282" t="s">
        <v>41</v>
      </c>
      <c r="H120" s="282" t="s">
        <v>319</v>
      </c>
      <c r="I120" s="282" t="s">
        <v>320</v>
      </c>
      <c r="J120" s="282" t="s">
        <v>321</v>
      </c>
      <c r="L120" s="474" t="s">
        <v>378</v>
      </c>
      <c r="M120" s="474"/>
      <c r="N120" s="474"/>
    </row>
    <row r="121" spans="1:16" s="329" customFormat="1" x14ac:dyDescent="0.3">
      <c r="B121" s="341"/>
      <c r="C121" s="342"/>
      <c r="D121" s="271"/>
      <c r="E121" s="494"/>
      <c r="F121" s="495"/>
      <c r="G121" s="271"/>
      <c r="H121" s="271"/>
      <c r="I121" s="271"/>
      <c r="J121" s="271"/>
      <c r="K121" s="239"/>
      <c r="L121" s="250"/>
      <c r="M121" s="250"/>
      <c r="N121" s="250"/>
    </row>
    <row r="122" spans="1:16" s="329" customFormat="1" x14ac:dyDescent="0.3">
      <c r="B122" s="341"/>
      <c r="C122" s="342"/>
      <c r="D122" s="271"/>
      <c r="E122" s="494"/>
      <c r="F122" s="495"/>
      <c r="G122" s="271"/>
      <c r="H122" s="271"/>
      <c r="I122" s="271"/>
      <c r="J122" s="271"/>
      <c r="K122" s="239"/>
      <c r="L122" s="250"/>
      <c r="M122" s="250"/>
      <c r="N122" s="250"/>
    </row>
    <row r="123" spans="1:16" s="329" customFormat="1" x14ac:dyDescent="0.3">
      <c r="B123" s="341"/>
      <c r="C123" s="342"/>
      <c r="D123" s="271"/>
      <c r="E123" s="494"/>
      <c r="F123" s="495"/>
      <c r="G123" s="271"/>
      <c r="H123" s="271"/>
      <c r="I123" s="271"/>
      <c r="J123" s="271"/>
      <c r="K123" s="239"/>
      <c r="L123" s="250"/>
      <c r="M123" s="250"/>
      <c r="N123" s="250"/>
    </row>
    <row r="124" spans="1:16" s="329" customFormat="1" x14ac:dyDescent="0.3">
      <c r="B124" s="341"/>
      <c r="C124" s="342"/>
      <c r="D124" s="271"/>
      <c r="E124" s="494"/>
      <c r="F124" s="495"/>
      <c r="G124" s="271"/>
      <c r="H124" s="271"/>
      <c r="I124" s="271"/>
      <c r="J124" s="271"/>
      <c r="K124" s="239"/>
      <c r="L124" s="250"/>
      <c r="M124" s="250"/>
      <c r="N124" s="250"/>
    </row>
    <row r="125" spans="1:16" s="329" customFormat="1" x14ac:dyDescent="0.3">
      <c r="B125" s="341"/>
      <c r="C125" s="342"/>
      <c r="D125" s="271"/>
      <c r="E125" s="494"/>
      <c r="F125" s="495"/>
      <c r="G125" s="271"/>
      <c r="H125" s="271"/>
      <c r="I125" s="271"/>
      <c r="J125" s="271"/>
      <c r="K125" s="239"/>
      <c r="L125" s="250"/>
      <c r="M125" s="250"/>
      <c r="N125" s="250"/>
    </row>
    <row r="126" spans="1:16" s="329" customFormat="1" x14ac:dyDescent="0.3">
      <c r="B126" s="341"/>
      <c r="C126" s="342"/>
      <c r="D126" s="271"/>
      <c r="E126" s="494"/>
      <c r="F126" s="495"/>
      <c r="G126" s="271"/>
      <c r="H126" s="271"/>
      <c r="I126" s="271"/>
      <c r="J126" s="271"/>
      <c r="K126" s="239"/>
      <c r="L126" s="250"/>
      <c r="M126" s="250"/>
      <c r="N126" s="250"/>
    </row>
    <row r="127" spans="1:16" s="329" customFormat="1" x14ac:dyDescent="0.3">
      <c r="B127" s="341"/>
      <c r="C127" s="342"/>
      <c r="D127" s="271"/>
      <c r="E127" s="494"/>
      <c r="F127" s="495"/>
      <c r="G127" s="271"/>
      <c r="H127" s="271"/>
      <c r="I127" s="271"/>
      <c r="J127" s="271"/>
      <c r="K127" s="239"/>
      <c r="L127" s="250"/>
      <c r="M127" s="250"/>
      <c r="N127" s="250"/>
    </row>
    <row r="128" spans="1:16" s="329" customFormat="1" x14ac:dyDescent="0.3">
      <c r="B128" s="343"/>
      <c r="C128" s="342"/>
      <c r="D128" s="271"/>
      <c r="E128" s="494"/>
      <c r="F128" s="495"/>
      <c r="G128" s="271"/>
      <c r="H128" s="271"/>
      <c r="I128" s="271"/>
      <c r="J128" s="271"/>
      <c r="K128" s="239"/>
      <c r="L128" s="250"/>
      <c r="M128" s="250"/>
      <c r="N128" s="250"/>
    </row>
    <row r="129" spans="1:14" s="329" customFormat="1" x14ac:dyDescent="0.3">
      <c r="B129" s="343"/>
      <c r="C129" s="342"/>
      <c r="D129" s="271"/>
      <c r="E129" s="494"/>
      <c r="F129" s="495"/>
      <c r="G129" s="271"/>
      <c r="H129" s="271"/>
      <c r="I129" s="271"/>
      <c r="J129" s="271"/>
      <c r="K129" s="239"/>
      <c r="L129" s="250"/>
      <c r="M129" s="250"/>
      <c r="N129" s="250"/>
    </row>
    <row r="130" spans="1:14" s="329" customFormat="1" x14ac:dyDescent="0.3">
      <c r="B130" s="343"/>
      <c r="C130" s="342"/>
      <c r="D130" s="271"/>
      <c r="E130" s="494"/>
      <c r="F130" s="495"/>
      <c r="G130" s="271"/>
      <c r="H130" s="271"/>
      <c r="I130" s="271"/>
      <c r="J130" s="271"/>
      <c r="K130" s="239"/>
      <c r="L130" s="250"/>
      <c r="M130" s="250"/>
      <c r="N130" s="250"/>
    </row>
    <row r="131" spans="1:14" s="329" customFormat="1" x14ac:dyDescent="0.3">
      <c r="B131" s="343"/>
      <c r="C131" s="342"/>
      <c r="D131" s="271"/>
      <c r="E131" s="494"/>
      <c r="F131" s="495"/>
      <c r="G131" s="271"/>
      <c r="H131" s="271"/>
      <c r="I131" s="271"/>
      <c r="J131" s="271"/>
      <c r="K131" s="239"/>
      <c r="L131" s="250"/>
      <c r="M131" s="250"/>
      <c r="N131" s="250"/>
    </row>
    <row r="132" spans="1:14" s="329" customFormat="1" x14ac:dyDescent="0.3">
      <c r="B132" s="343"/>
      <c r="C132" s="342"/>
      <c r="D132" s="271"/>
      <c r="E132" s="494"/>
      <c r="F132" s="495"/>
      <c r="G132" s="271"/>
      <c r="H132" s="271"/>
      <c r="I132" s="271"/>
      <c r="J132" s="271"/>
      <c r="K132" s="239"/>
      <c r="L132" s="250"/>
      <c r="M132" s="250"/>
      <c r="N132" s="250"/>
    </row>
    <row r="133" spans="1:14" s="329" customFormat="1" x14ac:dyDescent="0.3">
      <c r="B133" s="343"/>
      <c r="C133" s="342"/>
      <c r="D133" s="271"/>
      <c r="E133" s="494"/>
      <c r="F133" s="495"/>
      <c r="G133" s="271"/>
      <c r="H133" s="271"/>
      <c r="I133" s="271"/>
      <c r="J133" s="271"/>
      <c r="K133" s="239"/>
      <c r="L133" s="250"/>
      <c r="M133" s="250"/>
      <c r="N133" s="250"/>
    </row>
    <row r="134" spans="1:14" s="329" customFormat="1" x14ac:dyDescent="0.3">
      <c r="B134" s="341"/>
      <c r="C134" s="342"/>
      <c r="D134" s="271"/>
      <c r="E134" s="494"/>
      <c r="F134" s="495"/>
      <c r="G134" s="271"/>
      <c r="H134" s="271"/>
      <c r="I134" s="271"/>
      <c r="J134" s="271"/>
      <c r="K134" s="239"/>
      <c r="L134" s="250"/>
      <c r="M134" s="250"/>
      <c r="N134" s="250"/>
    </row>
    <row r="135" spans="1:14" s="329" customFormat="1" x14ac:dyDescent="0.3">
      <c r="B135" s="317"/>
      <c r="C135" s="342"/>
      <c r="D135" s="271"/>
      <c r="E135" s="494"/>
      <c r="F135" s="495"/>
      <c r="G135" s="271"/>
      <c r="H135" s="271"/>
      <c r="I135" s="271"/>
      <c r="J135" s="271"/>
      <c r="K135" s="239"/>
      <c r="L135" s="250"/>
      <c r="M135" s="250"/>
      <c r="N135" s="250"/>
    </row>
    <row r="136" spans="1:14" s="329" customFormat="1" x14ac:dyDescent="0.3">
      <c r="B136" s="317"/>
      <c r="C136" s="342"/>
      <c r="D136" s="271"/>
      <c r="E136" s="494"/>
      <c r="F136" s="495"/>
      <c r="G136" s="271"/>
      <c r="H136" s="271"/>
      <c r="I136" s="271"/>
      <c r="J136" s="271"/>
      <c r="K136" s="239"/>
      <c r="L136" s="250"/>
      <c r="M136" s="250"/>
      <c r="N136" s="250"/>
    </row>
    <row r="137" spans="1:14" s="329" customFormat="1" x14ac:dyDescent="0.3">
      <c r="B137" s="317"/>
      <c r="C137" s="342"/>
      <c r="D137" s="271"/>
      <c r="E137" s="494"/>
      <c r="F137" s="495"/>
      <c r="G137" s="271"/>
      <c r="H137" s="271"/>
      <c r="I137" s="271"/>
      <c r="J137" s="271"/>
      <c r="K137" s="239"/>
      <c r="L137" s="250"/>
      <c r="M137" s="250"/>
      <c r="N137" s="250"/>
    </row>
    <row r="139" spans="1:14" x14ac:dyDescent="0.3">
      <c r="A139" s="259" t="s">
        <v>547</v>
      </c>
      <c r="C139" s="329"/>
      <c r="D139" s="329"/>
      <c r="E139" s="329"/>
      <c r="F139" s="329"/>
      <c r="G139" s="329"/>
      <c r="H139" s="329"/>
      <c r="J139" s="329"/>
    </row>
    <row r="140" spans="1:14" x14ac:dyDescent="0.3">
      <c r="A140" s="234" t="s">
        <v>548</v>
      </c>
    </row>
    <row r="141" spans="1:14" ht="112.5" x14ac:dyDescent="0.3">
      <c r="B141" s="281" t="s">
        <v>322</v>
      </c>
      <c r="C141" s="281" t="s">
        <v>323</v>
      </c>
      <c r="D141" s="281" t="s">
        <v>324</v>
      </c>
      <c r="E141" s="281" t="s">
        <v>325</v>
      </c>
      <c r="F141" s="281" t="s">
        <v>326</v>
      </c>
      <c r="G141" s="281" t="s">
        <v>549</v>
      </c>
    </row>
    <row r="142" spans="1:14" x14ac:dyDescent="0.3">
      <c r="B142" s="344"/>
      <c r="C142" s="345"/>
      <c r="D142" s="344"/>
      <c r="E142" s="344"/>
      <c r="F142" s="344"/>
      <c r="G142" s="344"/>
    </row>
    <row r="143" spans="1:14" x14ac:dyDescent="0.3">
      <c r="B143" s="344"/>
      <c r="C143" s="344"/>
      <c r="D143" s="344"/>
      <c r="E143" s="344"/>
      <c r="F143" s="344"/>
      <c r="G143" s="344"/>
    </row>
    <row r="144" spans="1:14" x14ac:dyDescent="0.3">
      <c r="B144" s="344"/>
      <c r="C144" s="344"/>
      <c r="D144" s="344"/>
      <c r="E144" s="344"/>
      <c r="F144" s="344"/>
      <c r="G144" s="344"/>
    </row>
    <row r="145" spans="1:16" x14ac:dyDescent="0.3">
      <c r="B145" s="344"/>
      <c r="C145" s="344"/>
      <c r="D145" s="344"/>
      <c r="E145" s="344"/>
      <c r="F145" s="344"/>
      <c r="G145" s="344"/>
    </row>
    <row r="146" spans="1:16" x14ac:dyDescent="0.3">
      <c r="B146" s="344"/>
      <c r="C146" s="344"/>
      <c r="D146" s="344"/>
      <c r="E146" s="344"/>
      <c r="F146" s="344"/>
      <c r="G146" s="344"/>
    </row>
    <row r="149" spans="1:16" x14ac:dyDescent="0.3">
      <c r="A149" s="259" t="s">
        <v>327</v>
      </c>
      <c r="N149" s="234"/>
      <c r="P149" s="234"/>
    </row>
    <row r="150" spans="1:16" ht="112.5" x14ac:dyDescent="0.3">
      <c r="B150" s="281" t="s">
        <v>550</v>
      </c>
      <c r="C150" s="281" t="s">
        <v>287</v>
      </c>
      <c r="D150" s="281" t="s">
        <v>328</v>
      </c>
      <c r="N150" s="234"/>
      <c r="P150" s="234"/>
    </row>
    <row r="151" spans="1:16" x14ac:dyDescent="0.3">
      <c r="B151" s="344"/>
      <c r="C151" s="344"/>
      <c r="D151" s="344"/>
      <c r="N151" s="234"/>
      <c r="P151" s="234"/>
    </row>
    <row r="152" spans="1:16" x14ac:dyDescent="0.3">
      <c r="B152" s="344"/>
      <c r="C152" s="344"/>
      <c r="D152" s="344"/>
      <c r="N152" s="234"/>
      <c r="P152" s="234"/>
    </row>
    <row r="153" spans="1:16" x14ac:dyDescent="0.3">
      <c r="B153" s="344"/>
      <c r="C153" s="344"/>
      <c r="D153" s="344"/>
      <c r="N153" s="234"/>
      <c r="P153" s="234"/>
    </row>
    <row r="154" spans="1:16" x14ac:dyDescent="0.3">
      <c r="B154" s="344"/>
      <c r="C154" s="344"/>
      <c r="D154" s="344"/>
      <c r="N154" s="234"/>
      <c r="P154" s="234"/>
    </row>
    <row r="155" spans="1:16" x14ac:dyDescent="0.3">
      <c r="B155" s="344"/>
      <c r="C155" s="344"/>
      <c r="D155" s="344"/>
      <c r="N155" s="234"/>
      <c r="P155" s="234"/>
    </row>
    <row r="157" spans="1:16" x14ac:dyDescent="0.3">
      <c r="N157" s="234"/>
      <c r="P157" s="234"/>
    </row>
    <row r="158" spans="1:16" ht="37.5" x14ac:dyDescent="0.3">
      <c r="B158" s="281" t="s">
        <v>550</v>
      </c>
      <c r="C158" s="281" t="s">
        <v>287</v>
      </c>
      <c r="D158" s="281" t="s">
        <v>329</v>
      </c>
      <c r="E158" s="346" t="s">
        <v>330</v>
      </c>
      <c r="F158" s="347"/>
      <c r="N158" s="234"/>
      <c r="P158" s="234"/>
    </row>
    <row r="159" spans="1:16" x14ac:dyDescent="0.3">
      <c r="B159" s="344"/>
      <c r="C159" s="344"/>
      <c r="D159" s="348"/>
      <c r="E159" s="349"/>
      <c r="F159" s="350"/>
      <c r="N159" s="234"/>
      <c r="P159" s="234"/>
    </row>
    <row r="160" spans="1:16" x14ac:dyDescent="0.3">
      <c r="B160" s="344"/>
      <c r="C160" s="344"/>
      <c r="D160" s="351"/>
      <c r="E160" s="349"/>
      <c r="F160" s="352"/>
      <c r="N160" s="234"/>
      <c r="P160" s="234"/>
    </row>
    <row r="161" spans="1:16" x14ac:dyDescent="0.3">
      <c r="A161" s="259"/>
      <c r="B161" s="344"/>
      <c r="C161" s="348"/>
      <c r="D161" s="351"/>
      <c r="E161" s="349"/>
      <c r="F161" s="352"/>
      <c r="N161" s="234"/>
      <c r="P161" s="234"/>
    </row>
    <row r="162" spans="1:16" x14ac:dyDescent="0.3">
      <c r="A162" s="259"/>
      <c r="B162" s="344"/>
      <c r="C162" s="348"/>
      <c r="D162" s="348"/>
      <c r="E162" s="349"/>
      <c r="F162" s="352"/>
      <c r="N162" s="234"/>
      <c r="P162" s="234"/>
    </row>
    <row r="163" spans="1:16" x14ac:dyDescent="0.3">
      <c r="A163" s="259"/>
      <c r="B163" s="348"/>
      <c r="C163" s="348"/>
      <c r="D163" s="348"/>
      <c r="E163" s="349"/>
      <c r="F163" s="350"/>
      <c r="N163" s="234"/>
      <c r="P163" s="234"/>
    </row>
    <row r="164" spans="1:16" x14ac:dyDescent="0.3">
      <c r="A164" s="259"/>
      <c r="B164" s="348"/>
      <c r="C164" s="348"/>
      <c r="D164" s="348"/>
      <c r="E164" s="349"/>
      <c r="F164" s="350"/>
      <c r="N164" s="234"/>
      <c r="P164" s="234"/>
    </row>
    <row r="165" spans="1:16" x14ac:dyDescent="0.3">
      <c r="A165" s="259"/>
      <c r="B165" s="348"/>
      <c r="C165" s="348"/>
      <c r="D165" s="348"/>
      <c r="E165" s="349"/>
      <c r="F165" s="350"/>
      <c r="N165" s="234"/>
      <c r="P165" s="234"/>
    </row>
    <row r="166" spans="1:16" x14ac:dyDescent="0.3">
      <c r="B166" s="353"/>
      <c r="N166" s="234"/>
      <c r="P166" s="234"/>
    </row>
    <row r="168" spans="1:16" x14ac:dyDescent="0.3">
      <c r="N168" s="234"/>
      <c r="P168" s="234"/>
    </row>
  </sheetData>
  <mergeCells count="125">
    <mergeCell ref="E133:F133"/>
    <mergeCell ref="E134:F134"/>
    <mergeCell ref="E135:F135"/>
    <mergeCell ref="E136:F136"/>
    <mergeCell ref="E137:F137"/>
    <mergeCell ref="E127:F127"/>
    <mergeCell ref="E128:F128"/>
    <mergeCell ref="E129:F129"/>
    <mergeCell ref="E130:F130"/>
    <mergeCell ref="E131:F131"/>
    <mergeCell ref="E132:F132"/>
    <mergeCell ref="E121:F121"/>
    <mergeCell ref="E122:F122"/>
    <mergeCell ref="E123:F123"/>
    <mergeCell ref="E124:F124"/>
    <mergeCell ref="E125:F125"/>
    <mergeCell ref="E126:F126"/>
    <mergeCell ref="C111:G111"/>
    <mergeCell ref="C113:G113"/>
    <mergeCell ref="G119:H119"/>
    <mergeCell ref="I119:J119"/>
    <mergeCell ref="E120:F120"/>
    <mergeCell ref="L120:N120"/>
    <mergeCell ref="K102:N102"/>
    <mergeCell ref="K103:N103"/>
    <mergeCell ref="K104:N104"/>
    <mergeCell ref="K105:N105"/>
    <mergeCell ref="K106:N106"/>
    <mergeCell ref="K107:N107"/>
    <mergeCell ref="H93:K93"/>
    <mergeCell ref="H94:K94"/>
    <mergeCell ref="B98:H98"/>
    <mergeCell ref="K99:N99"/>
    <mergeCell ref="K100:N100"/>
    <mergeCell ref="K101:N101"/>
    <mergeCell ref="H87:K87"/>
    <mergeCell ref="H88:K88"/>
    <mergeCell ref="H89:K89"/>
    <mergeCell ref="H90:K90"/>
    <mergeCell ref="H91:K91"/>
    <mergeCell ref="H92:K92"/>
    <mergeCell ref="U79:AB79"/>
    <mergeCell ref="U80:AB80"/>
    <mergeCell ref="U81:AB81"/>
    <mergeCell ref="U82:AB82"/>
    <mergeCell ref="U83:AB83"/>
    <mergeCell ref="B86:F86"/>
    <mergeCell ref="U73:AB73"/>
    <mergeCell ref="U74:AB74"/>
    <mergeCell ref="U75:AB75"/>
    <mergeCell ref="U76:AB76"/>
    <mergeCell ref="U77:AB77"/>
    <mergeCell ref="U78:AB78"/>
    <mergeCell ref="C64:F64"/>
    <mergeCell ref="C66:F66"/>
    <mergeCell ref="U71:AB71"/>
    <mergeCell ref="U72:AB72"/>
    <mergeCell ref="C59:D59"/>
    <mergeCell ref="E59:F59"/>
    <mergeCell ref="C60:D60"/>
    <mergeCell ref="E60:F60"/>
    <mergeCell ref="C61:D61"/>
    <mergeCell ref="E61:F61"/>
    <mergeCell ref="C56:D56"/>
    <mergeCell ref="E56:F56"/>
    <mergeCell ref="C57:D57"/>
    <mergeCell ref="E57:F57"/>
    <mergeCell ref="C58:D58"/>
    <mergeCell ref="E58:F58"/>
    <mergeCell ref="A52:A62"/>
    <mergeCell ref="C52:D52"/>
    <mergeCell ref="E52:F52"/>
    <mergeCell ref="C62:D62"/>
    <mergeCell ref="E62:F62"/>
    <mergeCell ref="L52:O52"/>
    <mergeCell ref="C53:D53"/>
    <mergeCell ref="E53:F53"/>
    <mergeCell ref="C54:D54"/>
    <mergeCell ref="E54:F54"/>
    <mergeCell ref="C55:D55"/>
    <mergeCell ref="E55:F55"/>
    <mergeCell ref="A43:A49"/>
    <mergeCell ref="E43:G43"/>
    <mergeCell ref="E44:G44"/>
    <mergeCell ref="E45:G45"/>
    <mergeCell ref="E46:G46"/>
    <mergeCell ref="E47:G47"/>
    <mergeCell ref="E48:G48"/>
    <mergeCell ref="E49:G49"/>
    <mergeCell ref="A37:A42"/>
    <mergeCell ref="E37:G37"/>
    <mergeCell ref="E38:G38"/>
    <mergeCell ref="E39:G39"/>
    <mergeCell ref="E40:G40"/>
    <mergeCell ref="E41:G41"/>
    <mergeCell ref="E42:G42"/>
    <mergeCell ref="E31:G31"/>
    <mergeCell ref="A32:A36"/>
    <mergeCell ref="E32:G32"/>
    <mergeCell ref="E33:G33"/>
    <mergeCell ref="E34:G34"/>
    <mergeCell ref="E35:G35"/>
    <mergeCell ref="E36:G36"/>
    <mergeCell ref="C20:E20"/>
    <mergeCell ref="C21:E21"/>
    <mergeCell ref="C22:E22"/>
    <mergeCell ref="C23:E23"/>
    <mergeCell ref="A26:A31"/>
    <mergeCell ref="E26:G26"/>
    <mergeCell ref="E27:G27"/>
    <mergeCell ref="E28:G28"/>
    <mergeCell ref="E29:G29"/>
    <mergeCell ref="E30:G30"/>
    <mergeCell ref="C14:E14"/>
    <mergeCell ref="C15:E15"/>
    <mergeCell ref="C16:E16"/>
    <mergeCell ref="C17:E17"/>
    <mergeCell ref="C18:E18"/>
    <mergeCell ref="C19:E19"/>
    <mergeCell ref="A3:E4"/>
    <mergeCell ref="C9:E9"/>
    <mergeCell ref="C10:E10"/>
    <mergeCell ref="C11:E11"/>
    <mergeCell ref="C12:E12"/>
    <mergeCell ref="C13:E13"/>
  </mergeCells>
  <pageMargins left="0.25" right="0.25" top="0.75" bottom="0.75" header="0.3" footer="0.3"/>
  <pageSetup scale="55" orientation="landscape" r:id="rId1"/>
  <colBreaks count="1" manualBreakCount="1">
    <brk id="12"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12"/>
  <sheetViews>
    <sheetView workbookViewId="0">
      <selection activeCell="C50" sqref="C50"/>
    </sheetView>
  </sheetViews>
  <sheetFormatPr defaultRowHeight="15" x14ac:dyDescent="0.25"/>
  <cols>
    <col min="1" max="1" width="4.140625" customWidth="1"/>
    <col min="2" max="2" width="5.140625" customWidth="1"/>
    <col min="3" max="3" width="54.5703125" customWidth="1"/>
    <col min="4" max="4" width="12.28515625" customWidth="1"/>
    <col min="5" max="5" width="12.7109375" customWidth="1"/>
    <col min="6" max="6" width="12" customWidth="1"/>
    <col min="7" max="7" width="12.85546875" customWidth="1"/>
    <col min="8" max="8" width="12" customWidth="1"/>
    <col min="9" max="9" width="14.5703125" customWidth="1"/>
    <col min="10" max="11" width="12" customWidth="1"/>
  </cols>
  <sheetData>
    <row r="1" spans="1:23" x14ac:dyDescent="0.25">
      <c r="A1" s="17"/>
      <c r="B1" s="17"/>
      <c r="C1" s="17"/>
      <c r="D1" s="354"/>
      <c r="E1" s="354"/>
      <c r="F1" s="354"/>
      <c r="G1" s="354"/>
      <c r="H1" s="354"/>
      <c r="I1" s="354"/>
      <c r="J1" s="354"/>
      <c r="K1" s="354"/>
      <c r="L1" s="354"/>
      <c r="M1" s="354"/>
      <c r="N1" s="354"/>
      <c r="O1" s="354"/>
      <c r="P1" s="354"/>
      <c r="Q1" s="354"/>
      <c r="R1" s="354"/>
      <c r="S1" s="354"/>
      <c r="T1" s="354"/>
      <c r="U1" s="354"/>
      <c r="V1" s="354"/>
      <c r="W1" s="354"/>
    </row>
    <row r="2" spans="1:23" x14ac:dyDescent="0.25">
      <c r="A2" s="17"/>
      <c r="B2" s="17"/>
      <c r="C2" s="355"/>
      <c r="D2" s="499" t="s">
        <v>331</v>
      </c>
      <c r="E2" s="500"/>
      <c r="F2" s="500"/>
      <c r="G2" s="500"/>
      <c r="H2" s="500"/>
      <c r="I2" s="500"/>
      <c r="J2" s="500"/>
      <c r="K2" s="500"/>
      <c r="L2" s="500"/>
      <c r="M2" s="500"/>
      <c r="N2" s="500"/>
      <c r="O2" s="500"/>
      <c r="P2" s="500"/>
      <c r="Q2" s="500"/>
      <c r="R2" s="500"/>
      <c r="S2" s="500"/>
      <c r="T2" s="500"/>
      <c r="U2" s="500"/>
      <c r="V2" s="500"/>
      <c r="W2" s="500"/>
    </row>
    <row r="3" spans="1:23" ht="20.25" customHeight="1" x14ac:dyDescent="0.25">
      <c r="A3" s="354"/>
      <c r="B3" s="354"/>
      <c r="C3" s="356"/>
      <c r="D3" s="357" t="s">
        <v>332</v>
      </c>
      <c r="E3" s="358" t="s">
        <v>333</v>
      </c>
      <c r="F3" s="358" t="s">
        <v>334</v>
      </c>
      <c r="G3" s="358" t="s">
        <v>335</v>
      </c>
      <c r="H3" s="358" t="s">
        <v>336</v>
      </c>
      <c r="I3" s="358" t="s">
        <v>337</v>
      </c>
      <c r="J3" s="358" t="s">
        <v>338</v>
      </c>
      <c r="K3" s="358" t="s">
        <v>339</v>
      </c>
      <c r="L3" s="358" t="s">
        <v>340</v>
      </c>
      <c r="M3" s="358" t="s">
        <v>341</v>
      </c>
      <c r="N3" s="358" t="s">
        <v>342</v>
      </c>
      <c r="O3" s="358" t="s">
        <v>343</v>
      </c>
      <c r="P3" s="358" t="s">
        <v>344</v>
      </c>
      <c r="Q3" s="358" t="s">
        <v>345</v>
      </c>
      <c r="R3" s="358" t="s">
        <v>346</v>
      </c>
      <c r="S3" s="358" t="s">
        <v>347</v>
      </c>
      <c r="T3" s="358" t="s">
        <v>348</v>
      </c>
      <c r="U3" s="358" t="s">
        <v>349</v>
      </c>
      <c r="V3" s="358" t="s">
        <v>350</v>
      </c>
      <c r="W3" s="358" t="s">
        <v>351</v>
      </c>
    </row>
    <row r="4" spans="1:23" ht="24.75" customHeight="1" x14ac:dyDescent="0.25">
      <c r="A4" s="359" t="s">
        <v>26</v>
      </c>
      <c r="B4" s="359" t="s">
        <v>352</v>
      </c>
      <c r="C4" s="360"/>
      <c r="D4" s="358"/>
      <c r="E4" s="358"/>
      <c r="F4" s="358"/>
      <c r="G4" s="358"/>
      <c r="H4" s="358"/>
      <c r="I4" s="358"/>
      <c r="J4" s="358"/>
      <c r="K4" s="358"/>
      <c r="L4" s="358"/>
      <c r="M4" s="358"/>
      <c r="N4" s="358"/>
      <c r="O4" s="358"/>
      <c r="P4" s="358"/>
      <c r="Q4" s="358"/>
      <c r="R4" s="358"/>
      <c r="S4" s="358"/>
      <c r="T4" s="358"/>
      <c r="U4" s="358"/>
      <c r="V4" s="358"/>
      <c r="W4" s="358"/>
    </row>
    <row r="5" spans="1:23" x14ac:dyDescent="0.25">
      <c r="A5" s="358">
        <v>1</v>
      </c>
      <c r="B5" s="358" t="s">
        <v>353</v>
      </c>
      <c r="C5" s="358"/>
      <c r="D5" s="358"/>
      <c r="E5" s="358"/>
      <c r="F5" s="358"/>
      <c r="G5" s="358"/>
      <c r="H5" s="358"/>
      <c r="I5" s="358"/>
      <c r="J5" s="358"/>
      <c r="K5" s="358"/>
      <c r="L5" s="358"/>
      <c r="M5" s="358"/>
      <c r="N5" s="358"/>
      <c r="O5" s="358"/>
      <c r="P5" s="358"/>
      <c r="Q5" s="358"/>
      <c r="R5" s="358"/>
      <c r="S5" s="358"/>
      <c r="T5" s="358"/>
      <c r="U5" s="358"/>
      <c r="V5" s="358"/>
      <c r="W5" s="358"/>
    </row>
    <row r="6" spans="1:23" x14ac:dyDescent="0.25">
      <c r="A6" s="358">
        <v>2</v>
      </c>
      <c r="B6" s="358" t="s">
        <v>361</v>
      </c>
      <c r="C6" s="358"/>
      <c r="D6" s="358"/>
      <c r="E6" s="358"/>
      <c r="F6" s="358"/>
      <c r="G6" s="358"/>
      <c r="H6" s="358"/>
      <c r="I6" s="358"/>
      <c r="J6" s="358"/>
      <c r="K6" s="358"/>
      <c r="L6" s="358"/>
      <c r="M6" s="358"/>
      <c r="N6" s="358"/>
      <c r="O6" s="358"/>
      <c r="P6" s="358"/>
      <c r="Q6" s="358"/>
      <c r="R6" s="358"/>
      <c r="S6" s="358"/>
      <c r="T6" s="358"/>
      <c r="U6" s="358"/>
      <c r="V6" s="358"/>
      <c r="W6" s="358"/>
    </row>
    <row r="7" spans="1:23" x14ac:dyDescent="0.25">
      <c r="A7" s="358">
        <v>3</v>
      </c>
      <c r="B7" s="358" t="s">
        <v>354</v>
      </c>
      <c r="C7" s="358"/>
      <c r="D7" s="358"/>
      <c r="E7" s="358"/>
      <c r="F7" s="358"/>
      <c r="G7" s="358"/>
      <c r="H7" s="358"/>
      <c r="I7" s="358"/>
      <c r="J7" s="358"/>
      <c r="K7" s="358"/>
      <c r="L7" s="358"/>
      <c r="M7" s="358"/>
      <c r="N7" s="358"/>
      <c r="O7" s="358"/>
      <c r="P7" s="358"/>
      <c r="Q7" s="358"/>
      <c r="R7" s="358"/>
      <c r="S7" s="358"/>
      <c r="T7" s="358"/>
      <c r="U7" s="358"/>
      <c r="V7" s="358"/>
      <c r="W7" s="358"/>
    </row>
    <row r="8" spans="1:23" x14ac:dyDescent="0.25">
      <c r="A8" s="358"/>
      <c r="B8" s="358">
        <v>3.1</v>
      </c>
      <c r="C8" s="358" t="s">
        <v>362</v>
      </c>
      <c r="D8" s="358"/>
      <c r="E8" s="358"/>
      <c r="F8" s="358"/>
      <c r="G8" s="358"/>
      <c r="H8" s="358"/>
      <c r="I8" s="358"/>
      <c r="J8" s="358"/>
      <c r="K8" s="358"/>
      <c r="L8" s="358"/>
      <c r="M8" s="358"/>
      <c r="N8" s="358"/>
      <c r="O8" s="358"/>
      <c r="P8" s="358"/>
      <c r="Q8" s="358"/>
      <c r="R8" s="358"/>
      <c r="S8" s="358"/>
      <c r="T8" s="358"/>
      <c r="U8" s="358"/>
      <c r="V8" s="358"/>
      <c r="W8" s="358"/>
    </row>
    <row r="9" spans="1:23" x14ac:dyDescent="0.25">
      <c r="A9" s="358"/>
      <c r="B9" s="358">
        <v>3.2</v>
      </c>
      <c r="C9" s="358" t="s">
        <v>363</v>
      </c>
      <c r="D9" s="358"/>
      <c r="E9" s="358"/>
      <c r="F9" s="358"/>
      <c r="G9" s="358"/>
      <c r="H9" s="358"/>
      <c r="I9" s="358"/>
      <c r="J9" s="358"/>
      <c r="K9" s="358"/>
      <c r="L9" s="358"/>
      <c r="M9" s="358"/>
      <c r="N9" s="358"/>
      <c r="O9" s="358"/>
      <c r="P9" s="358"/>
      <c r="Q9" s="358"/>
      <c r="R9" s="358"/>
      <c r="S9" s="358"/>
      <c r="T9" s="358"/>
      <c r="U9" s="358"/>
      <c r="V9" s="358"/>
      <c r="W9" s="358"/>
    </row>
    <row r="10" spans="1:23" x14ac:dyDescent="0.25">
      <c r="A10" s="358"/>
      <c r="B10" s="358">
        <v>3.3</v>
      </c>
      <c r="C10" s="358" t="s">
        <v>364</v>
      </c>
      <c r="D10" s="358"/>
      <c r="E10" s="358"/>
      <c r="F10" s="358"/>
      <c r="G10" s="358"/>
      <c r="H10" s="358"/>
      <c r="I10" s="358"/>
      <c r="J10" s="358"/>
      <c r="K10" s="358"/>
      <c r="L10" s="358"/>
      <c r="M10" s="358"/>
      <c r="N10" s="358"/>
      <c r="O10" s="358"/>
      <c r="P10" s="358"/>
      <c r="Q10" s="358"/>
      <c r="R10" s="358"/>
      <c r="S10" s="358"/>
      <c r="T10" s="358"/>
      <c r="U10" s="358"/>
      <c r="V10" s="358"/>
      <c r="W10" s="358"/>
    </row>
    <row r="11" spans="1:23" x14ac:dyDescent="0.25">
      <c r="A11" s="358"/>
      <c r="B11" s="358">
        <v>3.4</v>
      </c>
      <c r="C11" s="358" t="s">
        <v>365</v>
      </c>
      <c r="D11" s="358"/>
      <c r="E11" s="358"/>
      <c r="F11" s="358"/>
      <c r="G11" s="358"/>
      <c r="H11" s="358"/>
      <c r="I11" s="358"/>
      <c r="J11" s="358"/>
      <c r="K11" s="358"/>
      <c r="L11" s="358"/>
      <c r="M11" s="358"/>
      <c r="N11" s="358"/>
      <c r="O11" s="358"/>
      <c r="P11" s="358"/>
      <c r="Q11" s="358"/>
      <c r="R11" s="358"/>
      <c r="S11" s="358"/>
      <c r="T11" s="358"/>
      <c r="U11" s="358"/>
      <c r="V11" s="358"/>
      <c r="W11" s="358"/>
    </row>
    <row r="12" spans="1:23" x14ac:dyDescent="0.25">
      <c r="A12" s="358">
        <v>4</v>
      </c>
      <c r="B12" s="358" t="s">
        <v>355</v>
      </c>
      <c r="C12" s="358"/>
      <c r="D12" s="358"/>
      <c r="E12" s="358"/>
      <c r="F12" s="358"/>
      <c r="G12" s="358"/>
      <c r="H12" s="358"/>
      <c r="I12" s="358"/>
      <c r="J12" s="358"/>
      <c r="K12" s="358"/>
      <c r="L12" s="358"/>
      <c r="M12" s="358"/>
      <c r="N12" s="358"/>
      <c r="O12" s="358"/>
      <c r="P12" s="358"/>
      <c r="Q12" s="358"/>
      <c r="R12" s="358"/>
      <c r="S12" s="358"/>
      <c r="T12" s="358"/>
      <c r="U12" s="358"/>
      <c r="V12" s="358"/>
      <c r="W12" s="358"/>
    </row>
    <row r="13" spans="1:23" x14ac:dyDescent="0.25">
      <c r="A13" s="358"/>
      <c r="B13" s="358">
        <v>4.0999999999999996</v>
      </c>
      <c r="C13" s="358" t="s">
        <v>366</v>
      </c>
      <c r="D13" s="358"/>
      <c r="E13" s="358"/>
      <c r="F13" s="358"/>
      <c r="G13" s="358"/>
      <c r="H13" s="358"/>
      <c r="I13" s="358"/>
      <c r="J13" s="358"/>
      <c r="K13" s="358"/>
      <c r="L13" s="358"/>
      <c r="M13" s="358"/>
      <c r="N13" s="358"/>
      <c r="O13" s="358"/>
      <c r="P13" s="358"/>
      <c r="Q13" s="358"/>
      <c r="R13" s="358"/>
      <c r="S13" s="358"/>
      <c r="T13" s="358"/>
      <c r="U13" s="358"/>
      <c r="V13" s="358"/>
      <c r="W13" s="358"/>
    </row>
    <row r="14" spans="1:23" x14ac:dyDescent="0.25">
      <c r="A14" s="358"/>
      <c r="B14" s="358">
        <v>4.2</v>
      </c>
      <c r="C14" s="358" t="s">
        <v>356</v>
      </c>
      <c r="D14" s="358"/>
      <c r="E14" s="358"/>
      <c r="F14" s="358"/>
      <c r="G14" s="358"/>
      <c r="H14" s="358"/>
      <c r="I14" s="358"/>
      <c r="J14" s="358"/>
      <c r="K14" s="358"/>
      <c r="L14" s="358"/>
      <c r="M14" s="358"/>
      <c r="N14" s="358"/>
      <c r="O14" s="358"/>
      <c r="P14" s="358"/>
      <c r="Q14" s="358"/>
      <c r="R14" s="358"/>
      <c r="S14" s="358"/>
      <c r="T14" s="358"/>
      <c r="U14" s="358"/>
      <c r="V14" s="358"/>
      <c r="W14" s="358"/>
    </row>
    <row r="15" spans="1:23" x14ac:dyDescent="0.25">
      <c r="A15" s="358"/>
      <c r="B15" s="358">
        <v>4.3</v>
      </c>
      <c r="C15" s="358" t="s">
        <v>367</v>
      </c>
      <c r="D15" s="358"/>
      <c r="E15" s="358"/>
      <c r="F15" s="358"/>
      <c r="G15" s="358"/>
      <c r="H15" s="358"/>
      <c r="I15" s="358"/>
      <c r="J15" s="358"/>
      <c r="K15" s="358"/>
      <c r="L15" s="358"/>
      <c r="M15" s="358"/>
      <c r="N15" s="358"/>
      <c r="O15" s="358"/>
      <c r="P15" s="358"/>
      <c r="Q15" s="358"/>
      <c r="R15" s="358"/>
      <c r="S15" s="358"/>
      <c r="T15" s="358"/>
      <c r="U15" s="358"/>
      <c r="V15" s="358"/>
      <c r="W15" s="358"/>
    </row>
    <row r="16" spans="1:23" x14ac:dyDescent="0.25">
      <c r="A16" s="358">
        <v>5</v>
      </c>
      <c r="B16" s="358" t="s">
        <v>357</v>
      </c>
      <c r="C16" s="358"/>
      <c r="D16" s="358"/>
      <c r="E16" s="358"/>
      <c r="F16" s="358"/>
      <c r="G16" s="358"/>
      <c r="H16" s="358"/>
      <c r="I16" s="358"/>
      <c r="J16" s="358"/>
      <c r="K16" s="358"/>
      <c r="L16" s="358"/>
      <c r="M16" s="358"/>
      <c r="N16" s="358"/>
      <c r="O16" s="358"/>
      <c r="P16" s="358"/>
      <c r="Q16" s="358"/>
      <c r="R16" s="358"/>
      <c r="S16" s="358"/>
      <c r="T16" s="358"/>
      <c r="U16" s="358"/>
      <c r="V16" s="358"/>
      <c r="W16" s="358"/>
    </row>
    <row r="17" spans="1:23" x14ac:dyDescent="0.25">
      <c r="A17" s="358">
        <v>6</v>
      </c>
      <c r="B17" s="358" t="s">
        <v>358</v>
      </c>
      <c r="C17" s="358"/>
      <c r="D17" s="358"/>
      <c r="E17" s="358"/>
      <c r="F17" s="358"/>
      <c r="G17" s="358"/>
      <c r="H17" s="358"/>
      <c r="I17" s="358"/>
      <c r="J17" s="358"/>
      <c r="K17" s="358"/>
      <c r="L17" s="358"/>
      <c r="M17" s="358"/>
      <c r="N17" s="358"/>
      <c r="O17" s="358"/>
      <c r="P17" s="358"/>
      <c r="Q17" s="358"/>
      <c r="R17" s="358"/>
      <c r="S17" s="358"/>
      <c r="T17" s="358"/>
      <c r="U17" s="358"/>
      <c r="V17" s="358"/>
      <c r="W17" s="358"/>
    </row>
    <row r="18" spans="1:23" x14ac:dyDescent="0.25">
      <c r="A18" s="361" t="s">
        <v>28</v>
      </c>
      <c r="B18" s="361" t="s">
        <v>238</v>
      </c>
      <c r="C18" s="362"/>
      <c r="D18" s="358"/>
      <c r="E18" s="358"/>
      <c r="F18" s="358"/>
      <c r="G18" s="358"/>
      <c r="H18" s="358"/>
      <c r="I18" s="358"/>
      <c r="J18" s="358"/>
      <c r="K18" s="358"/>
      <c r="L18" s="358"/>
      <c r="M18" s="358"/>
      <c r="N18" s="358"/>
      <c r="O18" s="358"/>
      <c r="P18" s="358"/>
      <c r="Q18" s="358"/>
      <c r="R18" s="358"/>
      <c r="S18" s="358"/>
      <c r="T18" s="358"/>
      <c r="U18" s="358"/>
      <c r="V18" s="358"/>
      <c r="W18" s="358"/>
    </row>
    <row r="19" spans="1:23" x14ac:dyDescent="0.25">
      <c r="A19" s="358">
        <v>1</v>
      </c>
      <c r="B19" s="358" t="s">
        <v>353</v>
      </c>
      <c r="C19" s="358"/>
      <c r="D19" s="358"/>
      <c r="E19" s="358"/>
      <c r="F19" s="358"/>
      <c r="G19" s="358"/>
      <c r="H19" s="358"/>
      <c r="I19" s="358"/>
      <c r="J19" s="358"/>
      <c r="K19" s="358"/>
      <c r="L19" s="358"/>
      <c r="M19" s="358"/>
      <c r="N19" s="358"/>
      <c r="O19" s="358"/>
      <c r="P19" s="358"/>
      <c r="Q19" s="358"/>
      <c r="R19" s="358"/>
      <c r="S19" s="358"/>
      <c r="T19" s="358"/>
      <c r="U19" s="358"/>
      <c r="V19" s="358"/>
      <c r="W19" s="358"/>
    </row>
    <row r="20" spans="1:23" x14ac:dyDescent="0.25">
      <c r="A20" s="358">
        <v>2</v>
      </c>
      <c r="B20" s="358" t="s">
        <v>361</v>
      </c>
      <c r="C20" s="358"/>
      <c r="D20" s="358"/>
      <c r="E20" s="358"/>
      <c r="F20" s="358"/>
      <c r="G20" s="358"/>
      <c r="H20" s="358"/>
      <c r="I20" s="358"/>
      <c r="J20" s="358"/>
      <c r="K20" s="358"/>
      <c r="L20" s="358"/>
      <c r="M20" s="358"/>
      <c r="N20" s="358"/>
      <c r="O20" s="358"/>
      <c r="P20" s="358"/>
      <c r="Q20" s="358"/>
      <c r="R20" s="358"/>
      <c r="S20" s="358"/>
      <c r="T20" s="358"/>
      <c r="U20" s="358"/>
      <c r="V20" s="358"/>
      <c r="W20" s="358"/>
    </row>
    <row r="21" spans="1:23" x14ac:dyDescent="0.25">
      <c r="A21" s="358">
        <v>3</v>
      </c>
      <c r="B21" s="358" t="s">
        <v>354</v>
      </c>
      <c r="C21" s="358"/>
      <c r="D21" s="358"/>
      <c r="E21" s="358"/>
      <c r="F21" s="358"/>
      <c r="G21" s="358"/>
      <c r="H21" s="358"/>
      <c r="I21" s="358"/>
      <c r="J21" s="358"/>
      <c r="K21" s="358"/>
      <c r="L21" s="358"/>
      <c r="M21" s="358"/>
      <c r="N21" s="358"/>
      <c r="O21" s="358"/>
      <c r="P21" s="358"/>
      <c r="Q21" s="358"/>
      <c r="R21" s="358"/>
      <c r="S21" s="358"/>
      <c r="T21" s="358"/>
      <c r="U21" s="358"/>
      <c r="V21" s="358"/>
      <c r="W21" s="358"/>
    </row>
    <row r="22" spans="1:23" x14ac:dyDescent="0.25">
      <c r="A22" s="358"/>
      <c r="B22" s="358">
        <v>3.1</v>
      </c>
      <c r="C22" s="358" t="s">
        <v>362</v>
      </c>
      <c r="D22" s="358"/>
      <c r="E22" s="358"/>
      <c r="F22" s="358"/>
      <c r="G22" s="358"/>
      <c r="H22" s="358"/>
      <c r="I22" s="358"/>
      <c r="J22" s="358"/>
      <c r="K22" s="358"/>
      <c r="L22" s="358"/>
      <c r="M22" s="358"/>
      <c r="N22" s="358"/>
      <c r="O22" s="358"/>
      <c r="P22" s="358"/>
      <c r="Q22" s="358"/>
      <c r="R22" s="358"/>
      <c r="S22" s="358"/>
      <c r="T22" s="358"/>
      <c r="U22" s="358"/>
      <c r="V22" s="358"/>
      <c r="W22" s="358"/>
    </row>
    <row r="23" spans="1:23" x14ac:dyDescent="0.25">
      <c r="A23" s="358"/>
      <c r="B23" s="358">
        <v>3.2</v>
      </c>
      <c r="C23" s="358" t="s">
        <v>363</v>
      </c>
      <c r="D23" s="358"/>
      <c r="E23" s="358"/>
      <c r="F23" s="358"/>
      <c r="G23" s="358"/>
      <c r="H23" s="358"/>
      <c r="I23" s="358"/>
      <c r="J23" s="358"/>
      <c r="K23" s="358"/>
      <c r="L23" s="358"/>
      <c r="M23" s="358"/>
      <c r="N23" s="358"/>
      <c r="O23" s="358"/>
      <c r="P23" s="358"/>
      <c r="Q23" s="358"/>
      <c r="R23" s="358"/>
      <c r="S23" s="358"/>
      <c r="T23" s="358"/>
      <c r="U23" s="358"/>
      <c r="V23" s="358"/>
      <c r="W23" s="358"/>
    </row>
    <row r="24" spans="1:23" x14ac:dyDescent="0.25">
      <c r="A24" s="358"/>
      <c r="B24" s="358">
        <v>3.3</v>
      </c>
      <c r="C24" s="358" t="s">
        <v>364</v>
      </c>
      <c r="D24" s="358"/>
      <c r="E24" s="358"/>
      <c r="F24" s="358"/>
      <c r="G24" s="358"/>
      <c r="H24" s="358"/>
      <c r="I24" s="358"/>
      <c r="J24" s="358"/>
      <c r="K24" s="358"/>
      <c r="L24" s="358"/>
      <c r="M24" s="358"/>
      <c r="N24" s="358"/>
      <c r="O24" s="358"/>
      <c r="P24" s="358"/>
      <c r="Q24" s="358"/>
      <c r="R24" s="358"/>
      <c r="S24" s="358"/>
      <c r="T24" s="358"/>
      <c r="U24" s="358"/>
      <c r="V24" s="358"/>
      <c r="W24" s="358"/>
    </row>
    <row r="25" spans="1:23" x14ac:dyDescent="0.25">
      <c r="A25" s="358"/>
      <c r="B25" s="358">
        <v>3.4</v>
      </c>
      <c r="C25" s="358" t="s">
        <v>365</v>
      </c>
      <c r="D25" s="358"/>
      <c r="E25" s="358"/>
      <c r="F25" s="358"/>
      <c r="G25" s="358"/>
      <c r="H25" s="358"/>
      <c r="I25" s="358"/>
      <c r="J25" s="358"/>
      <c r="K25" s="358"/>
      <c r="L25" s="358"/>
      <c r="M25" s="358"/>
      <c r="N25" s="358"/>
      <c r="O25" s="358"/>
      <c r="P25" s="358"/>
      <c r="Q25" s="358"/>
      <c r="R25" s="358"/>
      <c r="S25" s="358"/>
      <c r="T25" s="358"/>
      <c r="U25" s="358"/>
      <c r="V25" s="358"/>
      <c r="W25" s="358"/>
    </row>
    <row r="26" spans="1:23" x14ac:dyDescent="0.25">
      <c r="A26" s="358">
        <v>4</v>
      </c>
      <c r="B26" s="358" t="s">
        <v>355</v>
      </c>
      <c r="C26" s="358"/>
      <c r="D26" s="358"/>
      <c r="E26" s="358"/>
      <c r="F26" s="358"/>
      <c r="G26" s="358"/>
      <c r="H26" s="358"/>
      <c r="I26" s="358"/>
      <c r="J26" s="358"/>
      <c r="K26" s="358"/>
      <c r="L26" s="358"/>
      <c r="M26" s="358"/>
      <c r="N26" s="358"/>
      <c r="O26" s="358"/>
      <c r="P26" s="358"/>
      <c r="Q26" s="358"/>
      <c r="R26" s="358"/>
      <c r="S26" s="358"/>
      <c r="T26" s="358"/>
      <c r="U26" s="358"/>
      <c r="V26" s="358"/>
      <c r="W26" s="358"/>
    </row>
    <row r="27" spans="1:23" x14ac:dyDescent="0.25">
      <c r="A27" s="358"/>
      <c r="B27" s="358">
        <v>4.0999999999999996</v>
      </c>
      <c r="C27" s="358" t="s">
        <v>366</v>
      </c>
      <c r="D27" s="358"/>
      <c r="E27" s="358"/>
      <c r="F27" s="358"/>
      <c r="G27" s="358"/>
      <c r="H27" s="358"/>
      <c r="I27" s="358"/>
      <c r="J27" s="358"/>
      <c r="K27" s="358"/>
      <c r="L27" s="358"/>
      <c r="M27" s="358"/>
      <c r="N27" s="358"/>
      <c r="O27" s="358"/>
      <c r="P27" s="358"/>
      <c r="Q27" s="358"/>
      <c r="R27" s="358"/>
      <c r="S27" s="358"/>
      <c r="T27" s="358"/>
      <c r="U27" s="358"/>
      <c r="V27" s="358"/>
      <c r="W27" s="358"/>
    </row>
    <row r="28" spans="1:23" x14ac:dyDescent="0.25">
      <c r="A28" s="358"/>
      <c r="B28" s="358">
        <v>4.2</v>
      </c>
      <c r="C28" s="358" t="s">
        <v>356</v>
      </c>
      <c r="D28" s="358"/>
      <c r="E28" s="358"/>
      <c r="F28" s="358"/>
      <c r="G28" s="358"/>
      <c r="H28" s="358"/>
      <c r="I28" s="358"/>
      <c r="J28" s="358"/>
      <c r="K28" s="358"/>
      <c r="L28" s="358"/>
      <c r="M28" s="358"/>
      <c r="N28" s="358"/>
      <c r="O28" s="358"/>
      <c r="P28" s="358"/>
      <c r="Q28" s="358"/>
      <c r="R28" s="358"/>
      <c r="S28" s="358"/>
      <c r="T28" s="358"/>
      <c r="U28" s="358"/>
      <c r="V28" s="358"/>
      <c r="W28" s="358"/>
    </row>
    <row r="29" spans="1:23" x14ac:dyDescent="0.25">
      <c r="A29" s="358"/>
      <c r="B29" s="358">
        <v>4.3</v>
      </c>
      <c r="C29" s="358" t="s">
        <v>367</v>
      </c>
      <c r="D29" s="358"/>
      <c r="E29" s="358"/>
      <c r="F29" s="358"/>
      <c r="G29" s="358"/>
      <c r="H29" s="358"/>
      <c r="I29" s="358"/>
      <c r="J29" s="358"/>
      <c r="K29" s="358"/>
      <c r="L29" s="358"/>
      <c r="M29" s="358"/>
      <c r="N29" s="358"/>
      <c r="O29" s="358"/>
      <c r="P29" s="358"/>
      <c r="Q29" s="358"/>
      <c r="R29" s="358"/>
      <c r="S29" s="358"/>
      <c r="T29" s="358"/>
      <c r="U29" s="358"/>
      <c r="V29" s="358"/>
      <c r="W29" s="358"/>
    </row>
    <row r="30" spans="1:23" x14ac:dyDescent="0.25">
      <c r="A30" s="358">
        <v>5</v>
      </c>
      <c r="B30" s="358" t="s">
        <v>357</v>
      </c>
      <c r="C30" s="358"/>
      <c r="D30" s="358"/>
      <c r="E30" s="358"/>
      <c r="F30" s="358"/>
      <c r="G30" s="358"/>
      <c r="H30" s="358"/>
      <c r="I30" s="358"/>
      <c r="J30" s="358"/>
      <c r="K30" s="358"/>
      <c r="L30" s="358"/>
      <c r="M30" s="358"/>
      <c r="N30" s="358"/>
      <c r="O30" s="358"/>
      <c r="P30" s="358"/>
      <c r="Q30" s="358"/>
      <c r="R30" s="358"/>
      <c r="S30" s="358"/>
      <c r="T30" s="358"/>
      <c r="U30" s="358"/>
      <c r="V30" s="358"/>
      <c r="W30" s="358"/>
    </row>
    <row r="31" spans="1:23" x14ac:dyDescent="0.25">
      <c r="A31" s="358">
        <v>6</v>
      </c>
      <c r="B31" s="358" t="s">
        <v>358</v>
      </c>
      <c r="C31" s="358"/>
      <c r="D31" s="358"/>
      <c r="E31" s="358"/>
      <c r="F31" s="358"/>
      <c r="G31" s="358"/>
      <c r="H31" s="358"/>
      <c r="I31" s="358"/>
      <c r="J31" s="358"/>
      <c r="K31" s="358"/>
      <c r="L31" s="358"/>
      <c r="M31" s="358"/>
      <c r="N31" s="358"/>
      <c r="O31" s="358"/>
      <c r="P31" s="358"/>
      <c r="Q31" s="358"/>
      <c r="R31" s="358"/>
      <c r="S31" s="358"/>
      <c r="T31" s="358"/>
      <c r="U31" s="358"/>
      <c r="V31" s="358"/>
      <c r="W31" s="358"/>
    </row>
    <row r="32" spans="1:23" x14ac:dyDescent="0.25">
      <c r="A32" s="361" t="s">
        <v>32</v>
      </c>
      <c r="B32" s="361" t="s">
        <v>359</v>
      </c>
      <c r="C32" s="362"/>
      <c r="D32" s="358"/>
      <c r="E32" s="358"/>
      <c r="F32" s="358"/>
      <c r="G32" s="358"/>
      <c r="H32" s="358"/>
      <c r="I32" s="358"/>
      <c r="J32" s="358"/>
      <c r="K32" s="358"/>
      <c r="L32" s="358"/>
      <c r="M32" s="358"/>
      <c r="N32" s="358"/>
      <c r="O32" s="358"/>
      <c r="P32" s="358"/>
      <c r="Q32" s="358"/>
      <c r="R32" s="358"/>
      <c r="S32" s="358"/>
      <c r="T32" s="358"/>
      <c r="U32" s="358"/>
      <c r="V32" s="358"/>
      <c r="W32" s="358"/>
    </row>
    <row r="33" spans="1:23" x14ac:dyDescent="0.25">
      <c r="A33" s="358">
        <v>1</v>
      </c>
      <c r="B33" s="358" t="s">
        <v>360</v>
      </c>
      <c r="C33" s="358"/>
      <c r="D33" s="358"/>
      <c r="E33" s="358"/>
      <c r="F33" s="358"/>
      <c r="G33" s="358"/>
      <c r="H33" s="358"/>
      <c r="I33" s="358"/>
      <c r="J33" s="358"/>
      <c r="K33" s="358"/>
      <c r="L33" s="358"/>
      <c r="M33" s="358"/>
      <c r="N33" s="358"/>
      <c r="O33" s="358"/>
      <c r="P33" s="358"/>
      <c r="Q33" s="358"/>
      <c r="R33" s="358"/>
      <c r="S33" s="358"/>
      <c r="T33" s="358"/>
      <c r="U33" s="358"/>
      <c r="V33" s="358"/>
      <c r="W33" s="358"/>
    </row>
    <row r="34" spans="1:23" s="200" customFormat="1" x14ac:dyDescent="0.25">
      <c r="A34" s="358">
        <v>2</v>
      </c>
      <c r="B34" s="358" t="s">
        <v>361</v>
      </c>
      <c r="C34" s="358"/>
      <c r="D34" s="363"/>
      <c r="E34" s="363"/>
      <c r="F34" s="363"/>
      <c r="G34" s="363"/>
      <c r="H34" s="363"/>
      <c r="I34" s="363"/>
      <c r="J34" s="363"/>
      <c r="K34" s="363"/>
      <c r="L34" s="363"/>
      <c r="M34" s="363"/>
      <c r="N34" s="363"/>
      <c r="O34" s="363"/>
      <c r="P34" s="363"/>
      <c r="Q34" s="363"/>
      <c r="R34" s="363"/>
      <c r="S34" s="363"/>
      <c r="T34" s="363"/>
      <c r="U34" s="363"/>
      <c r="V34" s="363"/>
      <c r="W34" s="363"/>
    </row>
    <row r="35" spans="1:23" s="200" customFormat="1" x14ac:dyDescent="0.25">
      <c r="A35" s="358">
        <v>3</v>
      </c>
      <c r="B35" s="358" t="s">
        <v>354</v>
      </c>
      <c r="C35" s="358"/>
      <c r="D35" s="363"/>
      <c r="E35" s="363"/>
      <c r="F35" s="363"/>
      <c r="G35" s="363"/>
      <c r="H35" s="363"/>
      <c r="I35" s="363"/>
      <c r="J35" s="363"/>
      <c r="K35" s="363"/>
      <c r="L35" s="363"/>
      <c r="M35" s="363"/>
      <c r="N35" s="363"/>
      <c r="O35" s="363"/>
      <c r="P35" s="363"/>
      <c r="Q35" s="363"/>
      <c r="R35" s="363"/>
      <c r="S35" s="363"/>
      <c r="T35" s="363"/>
      <c r="U35" s="363"/>
      <c r="V35" s="363"/>
      <c r="W35" s="363"/>
    </row>
    <row r="36" spans="1:23" s="200" customFormat="1" x14ac:dyDescent="0.25">
      <c r="A36" s="358"/>
      <c r="B36" s="358">
        <v>3.1</v>
      </c>
      <c r="C36" s="358" t="s">
        <v>362</v>
      </c>
      <c r="D36" s="363"/>
      <c r="E36" s="363"/>
      <c r="F36" s="363"/>
      <c r="G36" s="363"/>
      <c r="H36" s="363"/>
      <c r="I36" s="363"/>
      <c r="J36" s="363"/>
      <c r="K36" s="363"/>
      <c r="L36" s="363"/>
      <c r="M36" s="363"/>
      <c r="N36" s="363"/>
      <c r="O36" s="363"/>
      <c r="P36" s="363"/>
      <c r="Q36" s="363"/>
      <c r="R36" s="363"/>
      <c r="S36" s="363"/>
      <c r="T36" s="363"/>
      <c r="U36" s="363"/>
      <c r="V36" s="363"/>
      <c r="W36" s="363"/>
    </row>
    <row r="37" spans="1:23" s="200" customFormat="1" x14ac:dyDescent="0.25">
      <c r="A37" s="358"/>
      <c r="B37" s="358">
        <v>3.2</v>
      </c>
      <c r="C37" s="358" t="s">
        <v>363</v>
      </c>
      <c r="D37" s="363"/>
      <c r="E37" s="363"/>
      <c r="F37" s="363"/>
      <c r="G37" s="363"/>
      <c r="H37" s="363"/>
      <c r="I37" s="363"/>
      <c r="J37" s="363"/>
      <c r="K37" s="363"/>
      <c r="L37" s="363"/>
      <c r="M37" s="363"/>
      <c r="N37" s="363"/>
      <c r="O37" s="363"/>
      <c r="P37" s="363"/>
      <c r="Q37" s="363"/>
      <c r="R37" s="363"/>
      <c r="S37" s="363"/>
      <c r="T37" s="363"/>
      <c r="U37" s="363"/>
      <c r="V37" s="363"/>
      <c r="W37" s="363"/>
    </row>
    <row r="38" spans="1:23" s="200" customFormat="1" x14ac:dyDescent="0.25">
      <c r="A38" s="358"/>
      <c r="B38" s="358">
        <v>3.3</v>
      </c>
      <c r="C38" s="358" t="s">
        <v>364</v>
      </c>
      <c r="D38" s="363"/>
      <c r="E38" s="363"/>
      <c r="F38" s="363"/>
      <c r="G38" s="363"/>
      <c r="H38" s="363"/>
      <c r="I38" s="363"/>
      <c r="J38" s="363"/>
      <c r="K38" s="363"/>
      <c r="L38" s="363"/>
      <c r="M38" s="363"/>
      <c r="N38" s="363"/>
      <c r="O38" s="363"/>
      <c r="P38" s="363"/>
      <c r="Q38" s="363"/>
      <c r="R38" s="363"/>
      <c r="S38" s="363"/>
      <c r="T38" s="363"/>
      <c r="U38" s="363"/>
      <c r="V38" s="363"/>
      <c r="W38" s="363"/>
    </row>
    <row r="39" spans="1:23" s="200" customFormat="1" x14ac:dyDescent="0.25">
      <c r="A39" s="358"/>
      <c r="B39" s="358">
        <v>3.4</v>
      </c>
      <c r="C39" s="358" t="s">
        <v>365</v>
      </c>
      <c r="D39" s="363"/>
      <c r="E39" s="363"/>
      <c r="F39" s="363"/>
      <c r="G39" s="363"/>
      <c r="H39" s="363"/>
      <c r="I39" s="363"/>
      <c r="J39" s="363"/>
      <c r="K39" s="363"/>
      <c r="L39" s="363"/>
      <c r="M39" s="363"/>
      <c r="N39" s="363"/>
      <c r="O39" s="363"/>
      <c r="P39" s="363"/>
      <c r="Q39" s="363"/>
      <c r="R39" s="363"/>
      <c r="S39" s="363"/>
      <c r="T39" s="363"/>
      <c r="U39" s="363"/>
      <c r="V39" s="363"/>
      <c r="W39" s="363"/>
    </row>
    <row r="40" spans="1:23" s="200" customFormat="1" x14ac:dyDescent="0.25">
      <c r="A40" s="358">
        <v>4</v>
      </c>
      <c r="B40" s="358" t="s">
        <v>355</v>
      </c>
      <c r="C40" s="358"/>
      <c r="D40" s="363"/>
      <c r="E40" s="363"/>
      <c r="F40" s="363"/>
      <c r="G40" s="363"/>
      <c r="H40" s="363"/>
      <c r="I40" s="363"/>
      <c r="J40" s="363"/>
      <c r="K40" s="363"/>
      <c r="L40" s="363"/>
      <c r="M40" s="363"/>
      <c r="N40" s="363"/>
      <c r="O40" s="363"/>
      <c r="P40" s="363"/>
      <c r="Q40" s="363"/>
      <c r="R40" s="363"/>
      <c r="S40" s="363"/>
      <c r="T40" s="363"/>
      <c r="U40" s="363"/>
      <c r="V40" s="363"/>
      <c r="W40" s="363"/>
    </row>
    <row r="41" spans="1:23" s="200" customFormat="1" x14ac:dyDescent="0.25">
      <c r="A41" s="358"/>
      <c r="B41" s="358">
        <v>4.0999999999999996</v>
      </c>
      <c r="C41" s="358" t="s">
        <v>366</v>
      </c>
      <c r="D41" s="363"/>
      <c r="E41" s="363"/>
      <c r="F41" s="363"/>
      <c r="G41" s="363"/>
      <c r="H41" s="363"/>
      <c r="I41" s="363"/>
      <c r="J41" s="363"/>
      <c r="K41" s="363"/>
      <c r="L41" s="363"/>
      <c r="M41" s="363"/>
      <c r="N41" s="363"/>
      <c r="O41" s="363"/>
      <c r="P41" s="363"/>
      <c r="Q41" s="363"/>
      <c r="R41" s="363"/>
      <c r="S41" s="363"/>
      <c r="T41" s="363"/>
      <c r="U41" s="363"/>
      <c r="V41" s="363"/>
      <c r="W41" s="363"/>
    </row>
    <row r="42" spans="1:23" s="200" customFormat="1" x14ac:dyDescent="0.25">
      <c r="A42" s="358"/>
      <c r="B42" s="358">
        <v>4.2</v>
      </c>
      <c r="C42" s="358" t="s">
        <v>356</v>
      </c>
      <c r="D42" s="363"/>
      <c r="E42" s="363"/>
      <c r="F42" s="363"/>
      <c r="G42" s="363"/>
      <c r="H42" s="363"/>
      <c r="I42" s="363"/>
      <c r="J42" s="363"/>
      <c r="K42" s="363"/>
      <c r="L42" s="363"/>
      <c r="M42" s="363"/>
      <c r="N42" s="363"/>
      <c r="O42" s="363"/>
      <c r="P42" s="363"/>
      <c r="Q42" s="363"/>
      <c r="R42" s="363"/>
      <c r="S42" s="363"/>
      <c r="T42" s="363"/>
      <c r="U42" s="363"/>
      <c r="V42" s="363"/>
      <c r="W42" s="363"/>
    </row>
    <row r="43" spans="1:23" s="200" customFormat="1" x14ac:dyDescent="0.25">
      <c r="A43" s="358"/>
      <c r="B43" s="358">
        <v>4.3</v>
      </c>
      <c r="C43" s="358" t="s">
        <v>367</v>
      </c>
      <c r="D43" s="363"/>
      <c r="E43" s="363"/>
      <c r="F43" s="363"/>
      <c r="G43" s="363"/>
      <c r="H43" s="363"/>
      <c r="I43" s="363"/>
      <c r="J43" s="363"/>
      <c r="K43" s="363"/>
      <c r="L43" s="363"/>
      <c r="M43" s="363"/>
      <c r="N43" s="363"/>
      <c r="O43" s="363"/>
      <c r="P43" s="363"/>
      <c r="Q43" s="363"/>
      <c r="R43" s="363"/>
      <c r="S43" s="363"/>
      <c r="T43" s="363"/>
      <c r="U43" s="363"/>
      <c r="V43" s="363"/>
      <c r="W43" s="363"/>
    </row>
    <row r="44" spans="1:23" s="200" customFormat="1" x14ac:dyDescent="0.25">
      <c r="A44" s="358">
        <v>5</v>
      </c>
      <c r="B44" s="358" t="s">
        <v>357</v>
      </c>
      <c r="C44" s="358"/>
      <c r="D44" s="363"/>
      <c r="E44" s="363"/>
      <c r="F44" s="363"/>
      <c r="G44" s="363"/>
      <c r="H44" s="363"/>
      <c r="I44" s="363"/>
      <c r="J44" s="363"/>
      <c r="K44" s="363"/>
      <c r="L44" s="363"/>
      <c r="M44" s="363"/>
      <c r="N44" s="363"/>
      <c r="O44" s="363"/>
      <c r="P44" s="363"/>
      <c r="Q44" s="363"/>
      <c r="R44" s="363"/>
      <c r="S44" s="363"/>
      <c r="T44" s="363"/>
      <c r="U44" s="363"/>
      <c r="V44" s="363"/>
      <c r="W44" s="363"/>
    </row>
    <row r="45" spans="1:23" s="200" customFormat="1" x14ac:dyDescent="0.25">
      <c r="A45" s="358">
        <v>6</v>
      </c>
      <c r="B45" s="358" t="s">
        <v>358</v>
      </c>
      <c r="C45" s="358"/>
      <c r="D45" s="363"/>
      <c r="E45" s="363"/>
      <c r="F45" s="363"/>
      <c r="G45" s="363"/>
      <c r="H45" s="363"/>
      <c r="I45" s="363"/>
      <c r="J45" s="363"/>
      <c r="K45" s="363"/>
      <c r="L45" s="363"/>
      <c r="M45" s="363"/>
      <c r="N45" s="363"/>
      <c r="O45" s="363"/>
      <c r="P45" s="363"/>
      <c r="Q45" s="363"/>
      <c r="R45" s="363"/>
      <c r="S45" s="363"/>
      <c r="T45" s="363"/>
      <c r="U45" s="363"/>
      <c r="V45" s="363"/>
      <c r="W45" s="363"/>
    </row>
    <row r="46" spans="1:23" s="200" customFormat="1" x14ac:dyDescent="0.25"/>
    <row r="47" spans="1:23" s="200" customFormat="1" x14ac:dyDescent="0.25"/>
    <row r="48" spans="1:23" s="200" customFormat="1" x14ac:dyDescent="0.25"/>
    <row r="49" spans="1:1" s="200" customFormat="1" x14ac:dyDescent="0.25">
      <c r="A49" s="364"/>
    </row>
    <row r="50" spans="1:1" s="200" customFormat="1" x14ac:dyDescent="0.25"/>
    <row r="51" spans="1:1" s="200" customFormat="1" x14ac:dyDescent="0.25"/>
    <row r="52" spans="1:1" s="200" customFormat="1" x14ac:dyDescent="0.25"/>
    <row r="53" spans="1:1" s="200" customFormat="1" x14ac:dyDescent="0.25"/>
    <row r="54" spans="1:1" s="200" customFormat="1" x14ac:dyDescent="0.25"/>
    <row r="55" spans="1:1" s="200" customFormat="1" x14ac:dyDescent="0.25"/>
    <row r="56" spans="1:1" s="200" customFormat="1" x14ac:dyDescent="0.25"/>
    <row r="57" spans="1:1" s="200" customFormat="1" x14ac:dyDescent="0.25"/>
    <row r="58" spans="1:1" s="200" customFormat="1" x14ac:dyDescent="0.25">
      <c r="A58" s="364"/>
    </row>
    <row r="59" spans="1:1" s="200" customFormat="1" x14ac:dyDescent="0.25"/>
    <row r="60" spans="1:1" s="200" customFormat="1" x14ac:dyDescent="0.25"/>
    <row r="61" spans="1:1" s="200" customFormat="1" x14ac:dyDescent="0.25"/>
    <row r="62" spans="1:1" s="200" customFormat="1" x14ac:dyDescent="0.25"/>
    <row r="63" spans="1:1" s="200" customFormat="1" x14ac:dyDescent="0.25"/>
    <row r="64" spans="1:1" s="200" customFormat="1" x14ac:dyDescent="0.25"/>
    <row r="65" s="200" customFormat="1" x14ac:dyDescent="0.25"/>
    <row r="66" s="200" customFormat="1" x14ac:dyDescent="0.25"/>
    <row r="67" s="200" customFormat="1" x14ac:dyDescent="0.25"/>
    <row r="68" s="200" customFormat="1" x14ac:dyDescent="0.25"/>
    <row r="69" s="200" customFormat="1" x14ac:dyDescent="0.25"/>
    <row r="70" s="200" customFormat="1" x14ac:dyDescent="0.25"/>
    <row r="71" s="200" customFormat="1" x14ac:dyDescent="0.25"/>
    <row r="72" s="200" customFormat="1" x14ac:dyDescent="0.25"/>
    <row r="73" s="200" customFormat="1" x14ac:dyDescent="0.25"/>
    <row r="74" s="200" customFormat="1" x14ac:dyDescent="0.25"/>
    <row r="75" s="200" customFormat="1" x14ac:dyDescent="0.25"/>
    <row r="76" s="200" customFormat="1" x14ac:dyDescent="0.25"/>
    <row r="77" s="200" customFormat="1" x14ac:dyDescent="0.25"/>
    <row r="78" s="200" customFormat="1" x14ac:dyDescent="0.25"/>
    <row r="79" s="200" customFormat="1" x14ac:dyDescent="0.25"/>
    <row r="80" s="200" customFormat="1" x14ac:dyDescent="0.25"/>
    <row r="81" s="200" customFormat="1" x14ac:dyDescent="0.25"/>
    <row r="82" s="200" customFormat="1" x14ac:dyDescent="0.25"/>
    <row r="83" s="200" customFormat="1" x14ac:dyDescent="0.25"/>
    <row r="84" s="200" customFormat="1" x14ac:dyDescent="0.25"/>
    <row r="85" s="200" customFormat="1" x14ac:dyDescent="0.25"/>
    <row r="86" s="200" customFormat="1" x14ac:dyDescent="0.25"/>
    <row r="87" s="200" customFormat="1" x14ac:dyDescent="0.25"/>
    <row r="88" s="200" customFormat="1" x14ac:dyDescent="0.25"/>
    <row r="89" s="200" customFormat="1" x14ac:dyDescent="0.25"/>
    <row r="90" s="200" customFormat="1" x14ac:dyDescent="0.25"/>
    <row r="91" s="200" customFormat="1" x14ac:dyDescent="0.25"/>
    <row r="92" s="200" customFormat="1" x14ac:dyDescent="0.25"/>
    <row r="93" s="200" customFormat="1" x14ac:dyDescent="0.25"/>
    <row r="94" s="200" customFormat="1" x14ac:dyDescent="0.25"/>
    <row r="95" s="200" customFormat="1" x14ac:dyDescent="0.25"/>
    <row r="96" s="200" customFormat="1" x14ac:dyDescent="0.25"/>
    <row r="97" s="200" customFormat="1" x14ac:dyDescent="0.25"/>
    <row r="98" s="200" customFormat="1" x14ac:dyDescent="0.25"/>
    <row r="99" s="200" customFormat="1" x14ac:dyDescent="0.25"/>
    <row r="100" s="200" customFormat="1" x14ac:dyDescent="0.25"/>
    <row r="101" s="200" customFormat="1" x14ac:dyDescent="0.25"/>
    <row r="102" s="200" customFormat="1" x14ac:dyDescent="0.25"/>
    <row r="103" s="200" customFormat="1" x14ac:dyDescent="0.25"/>
    <row r="104" s="200" customFormat="1" x14ac:dyDescent="0.25"/>
    <row r="105" s="200" customFormat="1" x14ac:dyDescent="0.25"/>
    <row r="106" s="200" customFormat="1" x14ac:dyDescent="0.25"/>
    <row r="107" s="200" customFormat="1" x14ac:dyDescent="0.25"/>
    <row r="108" s="200" customFormat="1" x14ac:dyDescent="0.25"/>
    <row r="109" s="200" customFormat="1" x14ac:dyDescent="0.25"/>
    <row r="110" s="200" customFormat="1" x14ac:dyDescent="0.25"/>
    <row r="111" s="200" customFormat="1" x14ac:dyDescent="0.25"/>
    <row r="112" s="200" customFormat="1" x14ac:dyDescent="0.25"/>
    <row r="113" s="200" customFormat="1" x14ac:dyDescent="0.25"/>
    <row r="114" s="200" customFormat="1" x14ac:dyDescent="0.25"/>
    <row r="115" s="200" customFormat="1" x14ac:dyDescent="0.25"/>
    <row r="116" s="200" customFormat="1" x14ac:dyDescent="0.25"/>
    <row r="117" s="200" customFormat="1" x14ac:dyDescent="0.25"/>
    <row r="118" s="200" customFormat="1" x14ac:dyDescent="0.25"/>
    <row r="119" s="200" customFormat="1" x14ac:dyDescent="0.25"/>
    <row r="120" s="200" customFormat="1" x14ac:dyDescent="0.25"/>
    <row r="121" s="200" customFormat="1" x14ac:dyDescent="0.25"/>
    <row r="122" s="200" customFormat="1" x14ac:dyDescent="0.25"/>
    <row r="123" s="200" customFormat="1" x14ac:dyDescent="0.25"/>
    <row r="124" s="200" customFormat="1" x14ac:dyDescent="0.25"/>
    <row r="125" s="200" customFormat="1" x14ac:dyDescent="0.25"/>
    <row r="126" s="200" customFormat="1" x14ac:dyDescent="0.25"/>
    <row r="127" s="200" customFormat="1" x14ac:dyDescent="0.25"/>
    <row r="128" s="200" customFormat="1" x14ac:dyDescent="0.25"/>
    <row r="129" s="200" customFormat="1" x14ac:dyDescent="0.25"/>
    <row r="130" s="200" customFormat="1" x14ac:dyDescent="0.25"/>
    <row r="131" s="200" customFormat="1" x14ac:dyDescent="0.25"/>
    <row r="132" s="200" customFormat="1" x14ac:dyDescent="0.25"/>
    <row r="133" s="200" customFormat="1" x14ac:dyDescent="0.25"/>
    <row r="134" s="200" customFormat="1" x14ac:dyDescent="0.25"/>
    <row r="135" s="200" customFormat="1" x14ac:dyDescent="0.25"/>
    <row r="136" s="200" customFormat="1" x14ac:dyDescent="0.25"/>
    <row r="137" s="200" customFormat="1" x14ac:dyDescent="0.25"/>
    <row r="138" s="200" customFormat="1" x14ac:dyDescent="0.25"/>
    <row r="139" s="200" customFormat="1" x14ac:dyDescent="0.25"/>
    <row r="140" s="200" customFormat="1" x14ac:dyDescent="0.25"/>
    <row r="141" s="200" customFormat="1" x14ac:dyDescent="0.25"/>
    <row r="142" s="200" customFormat="1" x14ac:dyDescent="0.25"/>
    <row r="143" s="200" customFormat="1" x14ac:dyDescent="0.25"/>
    <row r="144" s="200" customFormat="1" x14ac:dyDescent="0.25"/>
    <row r="145" s="200" customFormat="1" x14ac:dyDescent="0.25"/>
    <row r="146" s="200" customFormat="1" x14ac:dyDescent="0.25"/>
    <row r="147" s="200" customFormat="1" x14ac:dyDescent="0.25"/>
    <row r="148" s="200" customFormat="1" x14ac:dyDescent="0.25"/>
    <row r="149" s="200" customFormat="1" x14ac:dyDescent="0.25"/>
    <row r="150" s="200" customFormat="1" x14ac:dyDescent="0.25"/>
    <row r="151" s="200" customFormat="1" x14ac:dyDescent="0.25"/>
    <row r="152" s="200" customFormat="1" x14ac:dyDescent="0.25"/>
    <row r="153" s="200" customFormat="1" x14ac:dyDescent="0.25"/>
    <row r="154" s="200" customFormat="1" x14ac:dyDescent="0.25"/>
    <row r="155" s="200" customFormat="1" x14ac:dyDescent="0.25"/>
    <row r="156" s="200" customFormat="1" x14ac:dyDescent="0.25"/>
    <row r="157" s="200" customFormat="1" x14ac:dyDescent="0.25"/>
    <row r="158" s="200" customFormat="1" x14ac:dyDescent="0.25"/>
    <row r="159" s="200" customFormat="1" x14ac:dyDescent="0.25"/>
    <row r="160" s="200" customFormat="1" x14ac:dyDescent="0.25"/>
    <row r="161" s="200" customFormat="1" x14ac:dyDescent="0.25"/>
    <row r="162" s="200" customFormat="1" x14ac:dyDescent="0.25"/>
    <row r="163" s="200" customFormat="1" x14ac:dyDescent="0.25"/>
    <row r="164" s="200" customFormat="1" x14ac:dyDescent="0.25"/>
    <row r="165" s="200" customFormat="1" x14ac:dyDescent="0.25"/>
    <row r="166" s="200" customFormat="1" x14ac:dyDescent="0.25"/>
    <row r="167" s="200" customFormat="1" x14ac:dyDescent="0.25"/>
    <row r="168" s="200" customFormat="1" x14ac:dyDescent="0.25"/>
    <row r="169" s="200" customFormat="1" x14ac:dyDescent="0.25"/>
    <row r="170" s="200" customFormat="1" x14ac:dyDescent="0.25"/>
    <row r="171" s="200" customFormat="1" x14ac:dyDescent="0.25"/>
    <row r="172" s="200" customFormat="1" x14ac:dyDescent="0.25"/>
    <row r="173" s="200" customFormat="1" x14ac:dyDescent="0.25"/>
    <row r="174" s="200" customFormat="1" x14ac:dyDescent="0.25"/>
    <row r="175" s="200" customFormat="1" x14ac:dyDescent="0.25"/>
    <row r="176" s="200" customFormat="1" x14ac:dyDescent="0.25"/>
    <row r="177" s="200" customFormat="1" x14ac:dyDescent="0.25"/>
    <row r="178" s="200" customFormat="1" x14ac:dyDescent="0.25"/>
    <row r="179" s="200" customFormat="1" x14ac:dyDescent="0.25"/>
    <row r="180" s="200" customFormat="1" x14ac:dyDescent="0.25"/>
    <row r="181" s="200" customFormat="1" x14ac:dyDescent="0.25"/>
    <row r="182" s="200" customFormat="1" x14ac:dyDescent="0.25"/>
    <row r="183" s="200" customFormat="1" x14ac:dyDescent="0.25"/>
    <row r="184" s="200" customFormat="1" x14ac:dyDescent="0.25"/>
    <row r="185" s="200" customFormat="1" x14ac:dyDescent="0.25"/>
    <row r="186" s="200" customFormat="1" x14ac:dyDescent="0.25"/>
    <row r="187" s="200" customFormat="1" x14ac:dyDescent="0.25"/>
    <row r="188" s="200" customFormat="1" x14ac:dyDescent="0.25"/>
    <row r="189" s="200" customFormat="1" x14ac:dyDescent="0.25"/>
    <row r="190" s="200" customFormat="1" x14ac:dyDescent="0.25"/>
    <row r="191" s="200" customFormat="1" x14ac:dyDescent="0.25"/>
    <row r="192" s="200" customFormat="1" x14ac:dyDescent="0.25"/>
    <row r="193" s="200" customFormat="1" x14ac:dyDescent="0.25"/>
    <row r="194" s="200" customFormat="1" x14ac:dyDescent="0.25"/>
    <row r="195" s="200" customFormat="1" x14ac:dyDescent="0.25"/>
    <row r="196" s="200" customFormat="1" x14ac:dyDescent="0.25"/>
    <row r="197" s="200" customFormat="1" x14ac:dyDescent="0.25"/>
    <row r="198" s="200" customFormat="1" x14ac:dyDescent="0.25"/>
    <row r="199" s="200" customFormat="1" x14ac:dyDescent="0.25"/>
    <row r="200" s="200" customFormat="1" x14ac:dyDescent="0.25"/>
    <row r="201" s="200" customFormat="1" x14ac:dyDescent="0.25"/>
    <row r="202" s="200" customFormat="1" x14ac:dyDescent="0.25"/>
    <row r="203" s="200" customFormat="1" x14ac:dyDescent="0.25"/>
    <row r="204" s="200" customFormat="1" x14ac:dyDescent="0.25"/>
    <row r="205" s="200" customFormat="1" x14ac:dyDescent="0.25"/>
    <row r="206" s="200" customFormat="1" x14ac:dyDescent="0.25"/>
    <row r="207" s="200" customFormat="1" x14ac:dyDescent="0.25"/>
    <row r="208" s="200" customFormat="1" x14ac:dyDescent="0.25"/>
    <row r="209" s="200" customFormat="1" x14ac:dyDescent="0.25"/>
    <row r="210" s="200" customFormat="1" x14ac:dyDescent="0.25"/>
    <row r="211" s="200" customFormat="1" x14ac:dyDescent="0.25"/>
    <row r="212" s="200" customFormat="1" x14ac:dyDescent="0.25"/>
  </sheetData>
  <mergeCells count="1">
    <mergeCell ref="D2:W2"/>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General</vt:lpstr>
      <vt:lpstr>Cost Coding</vt:lpstr>
      <vt:lpstr>Objective 1-1</vt:lpstr>
      <vt:lpstr>Objective 1-2</vt:lpstr>
      <vt:lpstr>Objective 2</vt:lpstr>
      <vt:lpstr>Objective 3</vt:lpstr>
      <vt:lpstr>clinical training and cost </vt:lpstr>
      <vt:lpstr>Clinical constraints</vt:lpstr>
      <vt:lpstr>Sheet1</vt:lpstr>
      <vt:lpstr>'Objective 1-1'!Print_Area</vt:lpstr>
      <vt:lpstr>'Objective 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2015-08-12T16:00:24Z</dcterms:modified>
</cp:coreProperties>
</file>